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s\AÑO 2017\LICITACIONES\ANEXOS\"/>
    </mc:Choice>
  </mc:AlternateContent>
  <bookViews>
    <workbookView xWindow="0" yWindow="0" windowWidth="28800" windowHeight="12345" activeTab="2"/>
  </bookViews>
  <sheets>
    <sheet name="PUESTOS DE TRABAJO  ASEO 2017" sheetId="1" r:id="rId1"/>
    <sheet name="VR PTO OFIC PROMED COTIZ" sheetId="2" r:id="rId2"/>
    <sheet name="TABLA VR MES PRESTACIONES" sheetId="4" r:id="rId3"/>
  </sheets>
  <definedNames>
    <definedName name="_xlnm.Print_Titles" localSheetId="0">'PUESTOS DE TRABAJO  ASEO 2017'!$1:$10</definedName>
    <definedName name="_xlnm.Print_Titles" localSheetId="1">'VR PTO OFIC PROMED COTIZ'!$1:$9</definedName>
  </definedNames>
  <calcPr calcId="162913"/>
</workbook>
</file>

<file path=xl/calcChain.xml><?xml version="1.0" encoding="utf-8"?>
<calcChain xmlns="http://schemas.openxmlformats.org/spreadsheetml/2006/main">
  <c r="B14" i="4" l="1"/>
  <c r="C20" i="4"/>
  <c r="B20" i="4" s="1"/>
  <c r="C27" i="4"/>
  <c r="C26" i="4"/>
  <c r="C23" i="4"/>
  <c r="C22" i="4"/>
  <c r="B28" i="4"/>
  <c r="B35" i="4"/>
  <c r="C15" i="4"/>
  <c r="B17" i="4" s="1"/>
  <c r="G11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6" i="2"/>
  <c r="G37" i="2"/>
  <c r="G38" i="2"/>
  <c r="G39" i="2"/>
  <c r="G40" i="2"/>
  <c r="G41" i="2"/>
  <c r="G43" i="2"/>
  <c r="G45" i="2"/>
  <c r="E46" i="2"/>
  <c r="E47" i="1"/>
  <c r="B24" i="4" l="1"/>
  <c r="C29" i="4"/>
  <c r="C28" i="4"/>
  <c r="C19" i="4"/>
  <c r="C18" i="4"/>
  <c r="G47" i="2"/>
  <c r="G48" i="2" s="1"/>
  <c r="C24" i="4" l="1"/>
  <c r="C30" i="4" s="1"/>
  <c r="C33" i="4" l="1"/>
  <c r="C34" i="4"/>
  <c r="C32" i="4"/>
  <c r="C35" i="4" l="1"/>
  <c r="C37" i="4" l="1"/>
  <c r="C36" i="4"/>
  <c r="C38" i="4" l="1"/>
</calcChain>
</file>

<file path=xl/sharedStrings.xml><?xml version="1.0" encoding="utf-8"?>
<sst xmlns="http://schemas.openxmlformats.org/spreadsheetml/2006/main" count="268" uniqueCount="109">
  <si>
    <t>No.</t>
  </si>
  <si>
    <t>NUMERO</t>
  </si>
  <si>
    <t>ADMINISTRACION CENTRAL</t>
  </si>
  <si>
    <t>Aseo</t>
  </si>
  <si>
    <t>CIENCIAS AGRARIAS</t>
  </si>
  <si>
    <t>FACULTAD DE CIENCIAS AGRARIAS – PLANTA PILOTO</t>
  </si>
  <si>
    <t>CIENCIAS CONTABLES ECONOMICAS Y ADMINISTRATIVAS</t>
  </si>
  <si>
    <t>FACULTAD DE CIENCIAS CONTABLES, ECONOMICAS Y ADMINISTRATIVA</t>
  </si>
  <si>
    <t>CIENCIAS DE LA SALUD</t>
  </si>
  <si>
    <t>FACULTAD DE CIENCIAS DE LA SALUD</t>
  </si>
  <si>
    <t>CENTRO UNIVERSITARIO EN SALUD ALFONSO LOPEZ</t>
  </si>
  <si>
    <t>CIENCIAS NATURALES, EXACTAS Y DE LA EDUCACION</t>
  </si>
  <si>
    <t>LABORATORIO DE QUIMICA, BIOLOGIA Y FISICA</t>
  </si>
  <si>
    <t>DIVISION ADMINISTRATIVA Y DE SERVICIOS</t>
  </si>
  <si>
    <t>DIVISION DE COMUNICACIONES</t>
  </si>
  <si>
    <t>EDIFICIO DE COMUNICACIONES</t>
  </si>
  <si>
    <t>DIVISION DE DEPORTE Y RECREACION</t>
  </si>
  <si>
    <t>CENTRO DEPORTIVO UNIVERSITARIO</t>
  </si>
  <si>
    <t>DIVISION DE GESTION DE RECURSOS BIBLIOGRAFICOS</t>
  </si>
  <si>
    <t>BIBLIOTECACENTRAL</t>
  </si>
  <si>
    <t>DIVISION DE SALUD INTEGRAL</t>
  </si>
  <si>
    <t>FACULTAD DE ARTES</t>
  </si>
  <si>
    <t>ANTIGUA CASA DE POSGRADOS</t>
  </si>
  <si>
    <t>FACULTAD DE CIENCIAS  NATURALES, EXACTAS Y DE LA EDUCACION</t>
  </si>
  <si>
    <t>EDIFICIO DEL DEPARTAMENTO DE MATEMATICAS</t>
  </si>
  <si>
    <t>INGENIERIA CIVIL</t>
  </si>
  <si>
    <t>EDIFICIO FACULTAD DE INGENIERIA CIVIL</t>
  </si>
  <si>
    <t>INGENIERIA ELECTRONICA Y DE TELECOMUNICACIONES</t>
  </si>
  <si>
    <t>FACULTAD DE INGENIERIA ELECTRONICA Y TELECOMUNICACIONES</t>
  </si>
  <si>
    <t>REGIONALIZACION</t>
  </si>
  <si>
    <t>VICERRECTORIA DE CULTURA Y BIENESTAR</t>
  </si>
  <si>
    <t>RESIDENCIAS UNIVERSITARIAS MASCULINAS (AREAS COMUNES)</t>
  </si>
  <si>
    <t>CASA MUSEO MOSQUERA-VICERRECTORIA DE CULTURA Y BIENESTAR</t>
  </si>
  <si>
    <t>VICERRECTORIA DE INVESTIGACIONES</t>
  </si>
  <si>
    <t>DIVISION DE LAS TIC</t>
  </si>
  <si>
    <t>VICERRECTORIA ADMINISTRATIVA, RECURSOS HUMANOS, DIVISION FINANCIERA, V-R ACADEMICA Y FACULTAD DE ARTES</t>
  </si>
  <si>
    <t xml:space="preserve">UNIDAD DE SALUD  </t>
  </si>
  <si>
    <t>UNIDAD DE SALUD</t>
  </si>
  <si>
    <t>ADMINISTRACION CENTRAL  RECTORIA</t>
  </si>
  <si>
    <t>TIPO DE SERVICIO</t>
  </si>
  <si>
    <t>SUBTOTAL POR  PUESTOS DE TRABAJO</t>
  </si>
  <si>
    <t>EDIFICIOS</t>
  </si>
  <si>
    <t>DEPENDENCIAS</t>
  </si>
  <si>
    <t>TOTAL PUESTOS DE TRABAJO</t>
  </si>
  <si>
    <t>Victor Hugo Rodríguez López</t>
  </si>
  <si>
    <t>Area de Mantenimiento</t>
  </si>
  <si>
    <t>DIVISION DE ADMISIONES REGISTRO Y CONTROL ACADEMICO - EDIFICIO LUDICA</t>
  </si>
  <si>
    <t>SEDE NORTE MUNICIPIO DE SANTANDER DE QUILICHAO- CAMPUS CARVAJAL Y CASONA</t>
  </si>
  <si>
    <t xml:space="preserve"> DIVISION  TIC</t>
  </si>
  <si>
    <t>NUEVO EDIFICIO CALLE 4 - EDIFICIO ADMINISTRATIVO</t>
  </si>
  <si>
    <t>FACULTAD DE CIENCIAS HUMANAS Y SOCIALES</t>
  </si>
  <si>
    <t>FACULTAD DE CIENCIAS HUMANAS - EDIFICIO EL CARMEN</t>
  </si>
  <si>
    <t>Mantenimiento</t>
  </si>
  <si>
    <t>EDIFICIOS SECTOR HISTORICO</t>
  </si>
  <si>
    <t xml:space="preserve">ADMINISTRACION CENTRAL FACULTAD DE DERECHO, CIENCIAS HUMANAS, FACULTAD DE ARTES DISEÑO (EDIFICIO CALLE 4 CARRERA 4), ARCHIVO HISTORICO, VICE CULTURA Y BIENESTAR, </t>
  </si>
  <si>
    <t>EDIFICIO FACULTAD DE INGENIERIA CIVIL E INGENEIRIA ELECTRONICA Y TELECOMUNICACIONES</t>
  </si>
  <si>
    <t>INGENIERIA CIVIL E ELECTRONICA Y TELECOMUNICACIONES</t>
  </si>
  <si>
    <t>PERSONAL MANTENIMIENTO DE JARDINES</t>
  </si>
  <si>
    <t>TODAS LAS DEPENDENCIAS UNIVERSITARIAS</t>
  </si>
  <si>
    <t>TODAS LA DEPENDENCIAS</t>
  </si>
  <si>
    <t>Mantenimiento de jardines</t>
  </si>
  <si>
    <t>FACULTAD DE CIENCIAS AGRARIAS</t>
  </si>
  <si>
    <t>PARQUE TEMATICO LA REJOYA</t>
  </si>
  <si>
    <t>Compostaje</t>
  </si>
  <si>
    <t>PERSONAL PARA APOYO DE LOGISTICA</t>
  </si>
  <si>
    <t>Apoyo logistico</t>
  </si>
  <si>
    <t>TODAS LAS DEPENDENCIAS UNIVERSITARIAS (trasteos y servicios varios)</t>
  </si>
  <si>
    <t xml:space="preserve">Profesional Universistario  </t>
  </si>
  <si>
    <t>VALOR MENSUAL PUESTO DE TRABAJO</t>
  </si>
  <si>
    <t>NOTA:</t>
  </si>
  <si>
    <t>CONCEPTO</t>
  </si>
  <si>
    <t>PORCENTAJE APLICADO</t>
  </si>
  <si>
    <t>TIEMPO DE 48 HORAS SEMANALES</t>
  </si>
  <si>
    <t>SUBTOTAL</t>
  </si>
  <si>
    <t xml:space="preserve">SUELDO BASICO AÑO 2017 </t>
  </si>
  <si>
    <t xml:space="preserve">AUXILIO DE TRANSPORTE </t>
  </si>
  <si>
    <t>PRESTACIONES SOCIALES Y SEGURIDAD SOCIAL</t>
  </si>
  <si>
    <t>Cesantías</t>
  </si>
  <si>
    <t>Intereses de Cesantías</t>
  </si>
  <si>
    <t>Prima de Servicios</t>
  </si>
  <si>
    <t>Vacaciones</t>
  </si>
  <si>
    <t>Salud</t>
  </si>
  <si>
    <t>Pensión</t>
  </si>
  <si>
    <t>Riesgos Laborales</t>
  </si>
  <si>
    <t xml:space="preserve">SUBTOTAL </t>
  </si>
  <si>
    <t>APORTES PARAFISCALES</t>
  </si>
  <si>
    <t>Dotación</t>
  </si>
  <si>
    <t>IMPLEMENTOS DE ASEO</t>
  </si>
  <si>
    <t>GASTOS A.U.I.</t>
  </si>
  <si>
    <t>Administración</t>
  </si>
  <si>
    <t>Imprevistos</t>
  </si>
  <si>
    <t>Utilidad</t>
  </si>
  <si>
    <t>TOTAL AUI</t>
  </si>
  <si>
    <t>COMFACAUCA</t>
  </si>
  <si>
    <t>COSTO PUESTO TRABAJO</t>
  </si>
  <si>
    <t>TOTAL COSTO PUESTO DE TRABAJO ASEO</t>
  </si>
  <si>
    <t>IVA  19 % SOBRE AUI</t>
  </si>
  <si>
    <t>SUBTOTAL COSTO DIRECTO</t>
  </si>
  <si>
    <t>COSTO DIRECTO + COSTO INDIRECTO AUI</t>
  </si>
  <si>
    <t>El valor del puesto de trabajo mensual se calculó con el promedio de las cotizaciones que allegaron al Area de Mantenimiento de la División Administrativa y de Servicos y teniendo encuenta los salarios, prestaciones sociales, parafiscales y elementos de aseo para el año vigente 2017.</t>
  </si>
  <si>
    <t>PRESUPUESTO DE UN (01) PUESTO DE TRABAJO CON PRESTACIONES DE LEY Y ELEMENTOS DE ASEO</t>
  </si>
  <si>
    <t>PERSONAL MANTENIMIENTO LOCATIVO</t>
  </si>
  <si>
    <t>Febrero de 2017</t>
  </si>
  <si>
    <t>VALOR MENSUAL  2017 POR PUESTO DE TRABAJO</t>
  </si>
  <si>
    <t xml:space="preserve">CONTRATACION PARA EL  SUMINISTRO INTEGRAL DEL SERVICIO DE ASEO, MANTENIMIENTO DE LOCATIVO, MANTENIMIENTO DE JARDINES Y APOYO LOGISTICO,   A PRESTAR EN DIFERENTES DEPENDENCIAS DE LA UNIVERSIDAD DEL CAUCA INCLUYE PROTOCOLO DE RECICLAJE </t>
  </si>
  <si>
    <t xml:space="preserve">SCONTRATACION PARA EL  SUMINISTRO INTEGRAL DEL SERVICIO DE ASEO, MANTENIMIENTO DE LOCATIVO, MANTENIMIENTO DE JARDINES Y APOYO LOGISTICO,   A PRESTAR EN DIFERENTES DEPENDENCIAS DE LA UNIVERSIDAD DEL CAUCA INCLUYE PROTOCOLO DE RECICLAJE </t>
  </si>
  <si>
    <t>VALOR TOTAL POR 8 MESES</t>
  </si>
  <si>
    <t xml:space="preserve">CONTRATACION PARA EL  SUMINISTRO INTEGRAL DEL SERVICIO DE ASEO, MANTENIMIENTO DE LOCATIVO, MANTENIMIENTO DE JARDINES Y APOYO LOGISTICO,   A PRESTAR EN DIFERENTES DEPENDENCIAS DE LA UNIVERSIDAD DEL CAUCA INCLUYE PROTOCOLO DE RECICLAJE - DEL 16 DE MARZO AL 15 DE NOVIEMBRE DEL AÑO 2017 </t>
  </si>
  <si>
    <t>DEL 16 DE MARZO AL 15 DE NOVIEMBRE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</si>
</sst>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applyNumberFormat="1" applyFont="1"/>
    <xf numFmtId="0" fontId="2" fillId="0" borderId="0" xfId="0" applyFont="1" applyAlignment="1"/>
    <xf numFmtId="0" fontId="7" fillId="0" borderId="0" xfId="0" applyFont="1"/>
    <xf numFmtId="0" fontId="3" fillId="0" borderId="0" xfId="0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/>
    <xf numFmtId="164" fontId="5" fillId="0" borderId="1" xfId="0" applyNumberFormat="1" applyFont="1" applyBorder="1"/>
    <xf numFmtId="164" fontId="13" fillId="0" borderId="1" xfId="0" applyNumberFormat="1" applyFont="1" applyBorder="1"/>
    <xf numFmtId="0" fontId="13" fillId="0" borderId="0" xfId="0" applyFont="1" applyBorder="1"/>
    <xf numFmtId="0" fontId="3" fillId="0" borderId="0" xfId="0" applyFont="1" applyBorder="1"/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/>
    <xf numFmtId="0" fontId="13" fillId="0" borderId="0" xfId="0" applyFont="1" applyAlignment="1">
      <alignment vertical="center"/>
    </xf>
    <xf numFmtId="3" fontId="0" fillId="0" borderId="0" xfId="0" applyNumberForma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10" fontId="0" fillId="0" borderId="1" xfId="1" applyNumberFormat="1" applyFont="1" applyBorder="1"/>
    <xf numFmtId="3" fontId="0" fillId="0" borderId="1" xfId="0" applyNumberFormat="1" applyBorder="1"/>
    <xf numFmtId="3" fontId="12" fillId="0" borderId="1" xfId="0" applyNumberFormat="1" applyFont="1" applyBorder="1"/>
    <xf numFmtId="10" fontId="12" fillId="0" borderId="1" xfId="0" applyNumberFormat="1" applyFont="1" applyBorder="1"/>
    <xf numFmtId="0" fontId="0" fillId="0" borderId="1" xfId="0" applyFont="1" applyBorder="1"/>
    <xf numFmtId="10" fontId="12" fillId="0" borderId="1" xfId="1" applyNumberFormat="1" applyFont="1" applyBorder="1"/>
    <xf numFmtId="0" fontId="0" fillId="0" borderId="0" xfId="0" applyAlignment="1"/>
    <xf numFmtId="3" fontId="0" fillId="0" borderId="0" xfId="0" applyNumberFormat="1" applyBorder="1"/>
    <xf numFmtId="164" fontId="9" fillId="0" borderId="0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19049</xdr:colOff>
      <xdr:row>4</xdr:row>
      <xdr:rowOff>104775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115049" cy="904874"/>
        </a:xfrm>
        <a:prstGeom prst="rect">
          <a:avLst/>
        </a:prstGeom>
      </xdr:spPr>
    </xdr:pic>
    <xdr:clientData/>
  </xdr:twoCellAnchor>
  <xdr:twoCellAnchor>
    <xdr:from>
      <xdr:col>2</xdr:col>
      <xdr:colOff>1019175</xdr:colOff>
      <xdr:row>3</xdr:row>
      <xdr:rowOff>47626</xdr:rowOff>
    </xdr:from>
    <xdr:to>
      <xdr:col>4</xdr:col>
      <xdr:colOff>19050</xdr:colOff>
      <xdr:row>4</xdr:row>
      <xdr:rowOff>38101</xdr:rowOff>
    </xdr:to>
    <xdr:sp macro="" textlink="">
      <xdr:nvSpPr>
        <xdr:cNvPr id="3" name="2 CuadroTexto"/>
        <xdr:cNvSpPr txBox="1"/>
      </xdr:nvSpPr>
      <xdr:spPr>
        <a:xfrm>
          <a:off x="3238500" y="647701"/>
          <a:ext cx="23241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/>
            <a:t>Area</a:t>
          </a:r>
          <a:r>
            <a:rPr lang="es-CO" sz="1100" baseline="0"/>
            <a:t> de Mantenimiento</a:t>
          </a:r>
        </a:p>
        <a:p>
          <a:endParaRPr lang="es-CO" sz="1100"/>
        </a:p>
      </xdr:txBody>
    </xdr:sp>
    <xdr:clientData/>
  </xdr:twoCellAnchor>
  <xdr:twoCellAnchor>
    <xdr:from>
      <xdr:col>0</xdr:col>
      <xdr:colOff>295275</xdr:colOff>
      <xdr:row>76</xdr:row>
      <xdr:rowOff>9525</xdr:rowOff>
    </xdr:from>
    <xdr:to>
      <xdr:col>2</xdr:col>
      <xdr:colOff>533400</xdr:colOff>
      <xdr:row>79</xdr:row>
      <xdr:rowOff>200024</xdr:rowOff>
    </xdr:to>
    <xdr:sp macro="" textlink="">
      <xdr:nvSpPr>
        <xdr:cNvPr id="1025" name="3 Cuadro de texto"/>
        <xdr:cNvSpPr txBox="1">
          <a:spLocks noChangeArrowheads="1"/>
        </xdr:cNvSpPr>
      </xdr:nvSpPr>
      <xdr:spPr bwMode="auto">
        <a:xfrm>
          <a:off x="295275" y="13735050"/>
          <a:ext cx="2457450" cy="790574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CO" sz="900" b="0" i="0" u="none" strike="noStrike" baseline="0">
            <a:solidFill>
              <a:srgbClr val="365F91"/>
            </a:solidFill>
            <a:latin typeface="Garamond"/>
          </a:endParaRP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Carrera 3 No. 3N -51  Popayán Cauca Colombia 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8209800 extensión 2801 -2452-2803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armantenimiento@unicauca.edu.co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 www.unicauca.edu.co</a:t>
          </a:r>
          <a:endParaRPr lang="es-C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1562100</xdr:colOff>
      <xdr:row>76</xdr:row>
      <xdr:rowOff>76200</xdr:rowOff>
    </xdr:from>
    <xdr:to>
      <xdr:col>4</xdr:col>
      <xdr:colOff>371475</xdr:colOff>
      <xdr:row>79</xdr:row>
      <xdr:rowOff>114300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3801725"/>
          <a:ext cx="21336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1181100</xdr:colOff>
      <xdr:row>5</xdr:row>
      <xdr:rowOff>66675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8200" cy="106680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4</xdr:row>
      <xdr:rowOff>19050</xdr:rowOff>
    </xdr:from>
    <xdr:to>
      <xdr:col>6</xdr:col>
      <xdr:colOff>38100</xdr:colOff>
      <xdr:row>5</xdr:row>
      <xdr:rowOff>19050</xdr:rowOff>
    </xdr:to>
    <xdr:sp macro="" textlink="">
      <xdr:nvSpPr>
        <xdr:cNvPr id="3" name="2 CuadroTexto"/>
        <xdr:cNvSpPr txBox="1"/>
      </xdr:nvSpPr>
      <xdr:spPr>
        <a:xfrm>
          <a:off x="4943475" y="819150"/>
          <a:ext cx="225742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/>
            <a:t>Area</a:t>
          </a:r>
          <a:r>
            <a:rPr lang="es-CO" sz="1100" baseline="0"/>
            <a:t> de Mantenimiento</a:t>
          </a:r>
        </a:p>
        <a:p>
          <a:endParaRPr lang="es-CO" sz="1100"/>
        </a:p>
      </xdr:txBody>
    </xdr:sp>
    <xdr:clientData/>
  </xdr:twoCellAnchor>
  <xdr:twoCellAnchor>
    <xdr:from>
      <xdr:col>0</xdr:col>
      <xdr:colOff>323850</xdr:colOff>
      <xdr:row>79</xdr:row>
      <xdr:rowOff>104775</xdr:rowOff>
    </xdr:from>
    <xdr:to>
      <xdr:col>2</xdr:col>
      <xdr:colOff>1219200</xdr:colOff>
      <xdr:row>83</xdr:row>
      <xdr:rowOff>76200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323850" y="16640175"/>
          <a:ext cx="3228975" cy="771525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CO" sz="900" b="0" i="0" u="none" strike="noStrike" baseline="0">
            <a:solidFill>
              <a:srgbClr val="365F91"/>
            </a:solidFill>
            <a:latin typeface="Garamond"/>
          </a:endParaRP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Carrera 3 No. 3N -51  Popayán Cauca Colombia 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8209800 extensión 2801 -2452-2803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armantenimiento@unicauca.edu.co</a:t>
          </a:r>
        </a:p>
        <a:p>
          <a:pPr algn="l" rtl="0">
            <a:defRPr sz="1000"/>
          </a:pPr>
          <a:r>
            <a:rPr lang="es-CO" sz="900" b="0" i="0" u="none" strike="noStrike" baseline="0">
              <a:solidFill>
                <a:srgbClr val="365F91"/>
              </a:solidFill>
              <a:latin typeface="Garamond"/>
            </a:rPr>
            <a:t> www.unicauca.edu.co</a:t>
          </a:r>
          <a:endParaRPr lang="es-C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161924</xdr:colOff>
      <xdr:row>79</xdr:row>
      <xdr:rowOff>152400</xdr:rowOff>
    </xdr:from>
    <xdr:to>
      <xdr:col>6</xdr:col>
      <xdr:colOff>1219199</xdr:colOff>
      <xdr:row>83</xdr:row>
      <xdr:rowOff>38100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4" y="16687800"/>
          <a:ext cx="26765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2</xdr:col>
      <xdr:colOff>1562100</xdr:colOff>
      <xdr:row>5</xdr:row>
      <xdr:rowOff>85725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775"/>
          <a:ext cx="5591175" cy="9810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</xdr:row>
      <xdr:rowOff>190500</xdr:rowOff>
    </xdr:from>
    <xdr:to>
      <xdr:col>2</xdr:col>
      <xdr:colOff>1000125</xdr:colOff>
      <xdr:row>4</xdr:row>
      <xdr:rowOff>190500</xdr:rowOff>
    </xdr:to>
    <xdr:sp macro="" textlink="">
      <xdr:nvSpPr>
        <xdr:cNvPr id="3" name="2 CuadroTexto"/>
        <xdr:cNvSpPr txBox="1"/>
      </xdr:nvSpPr>
      <xdr:spPr>
        <a:xfrm>
          <a:off x="2847975" y="790575"/>
          <a:ext cx="222885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/>
            <a:t>Area</a:t>
          </a:r>
          <a:r>
            <a:rPr lang="es-CO" sz="1100" baseline="0"/>
            <a:t> de Mantenimiento</a:t>
          </a:r>
        </a:p>
        <a:p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76"/>
  <sheetViews>
    <sheetView workbookViewId="0">
      <selection activeCell="A8" sqref="A8:E8"/>
    </sheetView>
  </sheetViews>
  <sheetFormatPr baseColWidth="10" defaultRowHeight="15.75" x14ac:dyDescent="0.25"/>
  <cols>
    <col min="1" max="1" width="5.5703125" style="1" customWidth="1"/>
    <col min="2" max="2" width="27.7109375" style="1" customWidth="1"/>
    <col min="3" max="3" width="39.42578125" style="2" customWidth="1"/>
    <col min="4" max="4" width="10.42578125" style="17" customWidth="1"/>
    <col min="5" max="5" width="8.28515625" style="1" customWidth="1"/>
  </cols>
  <sheetData>
    <row r="7" spans="1:7" s="5" customFormat="1" ht="44.25" customHeight="1" x14ac:dyDescent="0.2">
      <c r="A7" s="50" t="s">
        <v>105</v>
      </c>
      <c r="B7" s="50"/>
      <c r="C7" s="50"/>
      <c r="D7" s="50"/>
      <c r="E7" s="50"/>
    </row>
    <row r="8" spans="1:7" s="5" customFormat="1" ht="15" customHeight="1" x14ac:dyDescent="0.2">
      <c r="A8" s="51" t="s">
        <v>108</v>
      </c>
      <c r="B8" s="51"/>
      <c r="C8" s="51"/>
      <c r="D8" s="51"/>
      <c r="E8" s="51"/>
    </row>
    <row r="9" spans="1:7" s="7" customFormat="1" ht="12.75" x14ac:dyDescent="0.2">
      <c r="A9" s="6"/>
      <c r="B9" s="6"/>
      <c r="C9" s="4"/>
      <c r="D9" s="52" t="s">
        <v>102</v>
      </c>
      <c r="E9" s="52"/>
    </row>
    <row r="10" spans="1:7" ht="22.5" x14ac:dyDescent="0.25">
      <c r="A10" s="8" t="s">
        <v>0</v>
      </c>
      <c r="B10" s="8" t="s">
        <v>41</v>
      </c>
      <c r="C10" s="8" t="s">
        <v>42</v>
      </c>
      <c r="D10" s="8" t="s">
        <v>39</v>
      </c>
      <c r="E10" s="8" t="s">
        <v>1</v>
      </c>
    </row>
    <row r="11" spans="1:7" ht="15" x14ac:dyDescent="0.25">
      <c r="A11" s="9">
        <v>1</v>
      </c>
      <c r="B11" s="21" t="s">
        <v>2</v>
      </c>
      <c r="C11" s="9" t="s">
        <v>38</v>
      </c>
      <c r="D11" s="9" t="s">
        <v>3</v>
      </c>
      <c r="E11" s="9">
        <v>1</v>
      </c>
    </row>
    <row r="12" spans="1:7" ht="22.5" x14ac:dyDescent="0.25">
      <c r="A12" s="9">
        <v>2</v>
      </c>
      <c r="B12" s="21" t="s">
        <v>4</v>
      </c>
      <c r="C12" s="9" t="s">
        <v>5</v>
      </c>
      <c r="D12" s="9" t="s">
        <v>3</v>
      </c>
      <c r="E12" s="9">
        <v>1</v>
      </c>
      <c r="G12" s="3"/>
    </row>
    <row r="13" spans="1:7" ht="22.5" x14ac:dyDescent="0.25">
      <c r="A13" s="9">
        <v>3</v>
      </c>
      <c r="B13" s="21" t="s">
        <v>6</v>
      </c>
      <c r="C13" s="9" t="s">
        <v>7</v>
      </c>
      <c r="D13" s="9" t="s">
        <v>3</v>
      </c>
      <c r="E13" s="9">
        <v>3</v>
      </c>
    </row>
    <row r="14" spans="1:7" ht="15" x14ac:dyDescent="0.25">
      <c r="A14" s="9">
        <v>4</v>
      </c>
      <c r="B14" s="21" t="s">
        <v>8</v>
      </c>
      <c r="C14" s="9" t="s">
        <v>9</v>
      </c>
      <c r="D14" s="9" t="s">
        <v>3</v>
      </c>
      <c r="E14" s="9">
        <v>3</v>
      </c>
    </row>
    <row r="15" spans="1:7" ht="15" x14ac:dyDescent="0.25">
      <c r="A15" s="9">
        <v>5</v>
      </c>
      <c r="B15" s="21" t="s">
        <v>8</v>
      </c>
      <c r="C15" s="9" t="s">
        <v>10</v>
      </c>
      <c r="D15" s="9" t="s">
        <v>3</v>
      </c>
      <c r="E15" s="9">
        <v>2</v>
      </c>
    </row>
    <row r="16" spans="1:7" ht="22.5" x14ac:dyDescent="0.25">
      <c r="A16" s="9">
        <v>6</v>
      </c>
      <c r="B16" s="21" t="s">
        <v>11</v>
      </c>
      <c r="C16" s="9" t="s">
        <v>12</v>
      </c>
      <c r="D16" s="9" t="s">
        <v>3</v>
      </c>
      <c r="E16" s="9">
        <v>3</v>
      </c>
    </row>
    <row r="17" spans="1:5" ht="22.5" x14ac:dyDescent="0.25">
      <c r="A17" s="9">
        <v>7</v>
      </c>
      <c r="B17" s="21" t="s">
        <v>13</v>
      </c>
      <c r="C17" s="9" t="s">
        <v>13</v>
      </c>
      <c r="D17" s="9" t="s">
        <v>3</v>
      </c>
      <c r="E17" s="9">
        <v>3</v>
      </c>
    </row>
    <row r="18" spans="1:5" ht="33" customHeight="1" x14ac:dyDescent="0.25">
      <c r="A18" s="9">
        <v>8</v>
      </c>
      <c r="B18" s="21" t="s">
        <v>46</v>
      </c>
      <c r="C18" s="9" t="s">
        <v>46</v>
      </c>
      <c r="D18" s="9" t="s">
        <v>3</v>
      </c>
      <c r="E18" s="9">
        <v>1</v>
      </c>
    </row>
    <row r="19" spans="1:5" ht="15" x14ac:dyDescent="0.25">
      <c r="A19" s="9">
        <v>9</v>
      </c>
      <c r="B19" s="21" t="s">
        <v>14</v>
      </c>
      <c r="C19" s="9" t="s">
        <v>15</v>
      </c>
      <c r="D19" s="9" t="s">
        <v>3</v>
      </c>
      <c r="E19" s="9">
        <v>1</v>
      </c>
    </row>
    <row r="20" spans="1:5" ht="22.5" x14ac:dyDescent="0.25">
      <c r="A20" s="9">
        <v>10</v>
      </c>
      <c r="B20" s="21" t="s">
        <v>16</v>
      </c>
      <c r="C20" s="9" t="s">
        <v>17</v>
      </c>
      <c r="D20" s="9" t="s">
        <v>3</v>
      </c>
      <c r="E20" s="9">
        <v>1</v>
      </c>
    </row>
    <row r="21" spans="1:5" ht="22.5" x14ac:dyDescent="0.25">
      <c r="A21" s="9">
        <v>11</v>
      </c>
      <c r="B21" s="21" t="s">
        <v>18</v>
      </c>
      <c r="C21" s="9" t="s">
        <v>19</v>
      </c>
      <c r="D21" s="9" t="s">
        <v>3</v>
      </c>
      <c r="E21" s="9">
        <v>2</v>
      </c>
    </row>
    <row r="22" spans="1:5" ht="15" x14ac:dyDescent="0.25">
      <c r="A22" s="9">
        <v>12</v>
      </c>
      <c r="B22" s="21" t="s">
        <v>20</v>
      </c>
      <c r="C22" s="9" t="s">
        <v>20</v>
      </c>
      <c r="D22" s="9" t="s">
        <v>3</v>
      </c>
      <c r="E22" s="9">
        <v>1</v>
      </c>
    </row>
    <row r="23" spans="1:5" ht="15" x14ac:dyDescent="0.25">
      <c r="A23" s="9">
        <v>13</v>
      </c>
      <c r="B23" s="21" t="s">
        <v>21</v>
      </c>
      <c r="C23" s="9" t="s">
        <v>22</v>
      </c>
      <c r="D23" s="9" t="s">
        <v>3</v>
      </c>
      <c r="E23" s="9">
        <v>1</v>
      </c>
    </row>
    <row r="24" spans="1:5" ht="33.75" x14ac:dyDescent="0.25">
      <c r="A24" s="9">
        <v>14</v>
      </c>
      <c r="B24" s="21" t="s">
        <v>23</v>
      </c>
      <c r="C24" s="9" t="s">
        <v>23</v>
      </c>
      <c r="D24" s="9" t="s">
        <v>3</v>
      </c>
      <c r="E24" s="9">
        <v>3</v>
      </c>
    </row>
    <row r="25" spans="1:5" ht="33.75" x14ac:dyDescent="0.25">
      <c r="A25" s="9">
        <v>15</v>
      </c>
      <c r="B25" s="21" t="s">
        <v>23</v>
      </c>
      <c r="C25" s="9" t="s">
        <v>24</v>
      </c>
      <c r="D25" s="9" t="s">
        <v>3</v>
      </c>
      <c r="E25" s="9">
        <v>2</v>
      </c>
    </row>
    <row r="26" spans="1:5" ht="22.5" x14ac:dyDescent="0.25">
      <c r="A26" s="9"/>
      <c r="B26" s="21" t="s">
        <v>50</v>
      </c>
      <c r="C26" s="9" t="s">
        <v>51</v>
      </c>
      <c r="D26" s="9" t="s">
        <v>3</v>
      </c>
      <c r="E26" s="9">
        <v>1</v>
      </c>
    </row>
    <row r="27" spans="1:5" ht="15" x14ac:dyDescent="0.25">
      <c r="A27" s="9">
        <v>17</v>
      </c>
      <c r="B27" s="21" t="s">
        <v>25</v>
      </c>
      <c r="C27" s="9" t="s">
        <v>26</v>
      </c>
      <c r="D27" s="9" t="s">
        <v>3</v>
      </c>
      <c r="E27" s="9">
        <v>4</v>
      </c>
    </row>
    <row r="28" spans="1:5" ht="22.5" x14ac:dyDescent="0.25">
      <c r="A28" s="9">
        <v>18</v>
      </c>
      <c r="B28" s="21" t="s">
        <v>27</v>
      </c>
      <c r="C28" s="9" t="s">
        <v>28</v>
      </c>
      <c r="D28" s="9" t="s">
        <v>3</v>
      </c>
      <c r="E28" s="9">
        <v>3</v>
      </c>
    </row>
    <row r="29" spans="1:5" ht="22.5" x14ac:dyDescent="0.25">
      <c r="A29" s="9">
        <v>19</v>
      </c>
      <c r="B29" s="21" t="s">
        <v>29</v>
      </c>
      <c r="C29" s="9" t="s">
        <v>47</v>
      </c>
      <c r="D29" s="9" t="s">
        <v>3</v>
      </c>
      <c r="E29" s="9">
        <v>5</v>
      </c>
    </row>
    <row r="30" spans="1:5" ht="22.5" x14ac:dyDescent="0.25">
      <c r="A30" s="9">
        <v>20</v>
      </c>
      <c r="B30" s="21" t="s">
        <v>30</v>
      </c>
      <c r="C30" s="9" t="s">
        <v>31</v>
      </c>
      <c r="D30" s="9" t="s">
        <v>3</v>
      </c>
      <c r="E30" s="9">
        <v>1</v>
      </c>
    </row>
    <row r="31" spans="1:5" ht="22.5" x14ac:dyDescent="0.25">
      <c r="A31" s="9">
        <v>21</v>
      </c>
      <c r="B31" s="21" t="s">
        <v>30</v>
      </c>
      <c r="C31" s="9" t="s">
        <v>32</v>
      </c>
      <c r="D31" s="9" t="s">
        <v>3</v>
      </c>
      <c r="E31" s="9">
        <v>1</v>
      </c>
    </row>
    <row r="32" spans="1:5" ht="22.5" x14ac:dyDescent="0.25">
      <c r="A32" s="9">
        <v>22</v>
      </c>
      <c r="B32" s="21" t="s">
        <v>33</v>
      </c>
      <c r="C32" s="9" t="s">
        <v>33</v>
      </c>
      <c r="D32" s="9" t="s">
        <v>3</v>
      </c>
      <c r="E32" s="9">
        <v>2</v>
      </c>
    </row>
    <row r="33" spans="1:5" ht="15" x14ac:dyDescent="0.25">
      <c r="A33" s="9">
        <v>23</v>
      </c>
      <c r="B33" s="21" t="s">
        <v>34</v>
      </c>
      <c r="C33" s="9" t="s">
        <v>48</v>
      </c>
      <c r="D33" s="9" t="s">
        <v>3</v>
      </c>
      <c r="E33" s="9">
        <v>1</v>
      </c>
    </row>
    <row r="34" spans="1:5" ht="45" x14ac:dyDescent="0.25">
      <c r="A34" s="11">
        <v>25</v>
      </c>
      <c r="B34" s="21" t="s">
        <v>35</v>
      </c>
      <c r="C34" s="9" t="s">
        <v>49</v>
      </c>
      <c r="D34" s="9" t="s">
        <v>3</v>
      </c>
      <c r="E34" s="11">
        <v>3</v>
      </c>
    </row>
    <row r="35" spans="1:5" ht="15" x14ac:dyDescent="0.25">
      <c r="A35" s="11">
        <v>26</v>
      </c>
      <c r="B35" s="21" t="s">
        <v>36</v>
      </c>
      <c r="C35" s="9" t="s">
        <v>37</v>
      </c>
      <c r="D35" s="9" t="s">
        <v>3</v>
      </c>
      <c r="E35" s="9">
        <v>3</v>
      </c>
    </row>
    <row r="36" spans="1:5" ht="22.5" customHeight="1" x14ac:dyDescent="0.25">
      <c r="A36" s="11"/>
      <c r="B36" s="48" t="s">
        <v>101</v>
      </c>
      <c r="C36" s="49"/>
      <c r="D36" s="9"/>
      <c r="E36" s="9"/>
    </row>
    <row r="37" spans="1:5" ht="45" x14ac:dyDescent="0.25">
      <c r="A37" s="11">
        <v>27</v>
      </c>
      <c r="B37" s="21" t="s">
        <v>53</v>
      </c>
      <c r="C37" s="21" t="s">
        <v>54</v>
      </c>
      <c r="D37" s="9" t="s">
        <v>52</v>
      </c>
      <c r="E37" s="11">
        <v>4</v>
      </c>
    </row>
    <row r="38" spans="1:5" ht="17.25" customHeight="1" x14ac:dyDescent="0.25">
      <c r="A38" s="11">
        <v>28</v>
      </c>
      <c r="B38" s="21" t="s">
        <v>8</v>
      </c>
      <c r="C38" s="9" t="s">
        <v>9</v>
      </c>
      <c r="D38" s="9" t="s">
        <v>52</v>
      </c>
      <c r="E38" s="9">
        <v>2</v>
      </c>
    </row>
    <row r="39" spans="1:5" ht="22.5" x14ac:dyDescent="0.25">
      <c r="A39" s="11">
        <v>29</v>
      </c>
      <c r="B39" s="21" t="s">
        <v>13</v>
      </c>
      <c r="C39" s="9" t="s">
        <v>13</v>
      </c>
      <c r="D39" s="9" t="s">
        <v>52</v>
      </c>
      <c r="E39" s="9">
        <v>2</v>
      </c>
    </row>
    <row r="40" spans="1:5" ht="22.5" x14ac:dyDescent="0.25">
      <c r="A40" s="11">
        <v>30</v>
      </c>
      <c r="B40" s="21" t="s">
        <v>56</v>
      </c>
      <c r="C40" s="9" t="s">
        <v>55</v>
      </c>
      <c r="D40" s="9" t="s">
        <v>52</v>
      </c>
      <c r="E40" s="9">
        <v>2</v>
      </c>
    </row>
    <row r="41" spans="1:5" ht="33.75" x14ac:dyDescent="0.25">
      <c r="A41" s="11">
        <v>31</v>
      </c>
      <c r="B41" s="21" t="s">
        <v>23</v>
      </c>
      <c r="C41" s="9" t="s">
        <v>23</v>
      </c>
      <c r="D41" s="9" t="s">
        <v>52</v>
      </c>
      <c r="E41" s="9">
        <v>2</v>
      </c>
    </row>
    <row r="42" spans="1:5" ht="15" x14ac:dyDescent="0.25">
      <c r="A42" s="11">
        <v>32</v>
      </c>
      <c r="B42" s="23" t="s">
        <v>61</v>
      </c>
      <c r="C42" s="22" t="s">
        <v>62</v>
      </c>
      <c r="D42" s="9" t="s">
        <v>63</v>
      </c>
      <c r="E42" s="9">
        <v>1</v>
      </c>
    </row>
    <row r="43" spans="1:5" ht="15" x14ac:dyDescent="0.25">
      <c r="A43" s="11"/>
      <c r="B43" s="48" t="s">
        <v>57</v>
      </c>
      <c r="C43" s="49"/>
      <c r="D43" s="9"/>
      <c r="E43" s="8"/>
    </row>
    <row r="44" spans="1:5" ht="22.5" x14ac:dyDescent="0.25">
      <c r="A44" s="11">
        <v>33</v>
      </c>
      <c r="B44" s="21" t="s">
        <v>58</v>
      </c>
      <c r="C44" s="9" t="s">
        <v>59</v>
      </c>
      <c r="D44" s="9" t="s">
        <v>60</v>
      </c>
      <c r="E44" s="9">
        <v>4</v>
      </c>
    </row>
    <row r="45" spans="1:5" ht="15" x14ac:dyDescent="0.25">
      <c r="A45" s="11"/>
      <c r="B45" s="48" t="s">
        <v>64</v>
      </c>
      <c r="C45" s="49"/>
      <c r="D45" s="9"/>
      <c r="E45" s="9"/>
    </row>
    <row r="46" spans="1:5" ht="33.75" x14ac:dyDescent="0.25">
      <c r="A46" s="11">
        <v>34</v>
      </c>
      <c r="B46" s="21" t="s">
        <v>66</v>
      </c>
      <c r="C46" s="9" t="s">
        <v>59</v>
      </c>
      <c r="D46" s="9" t="s">
        <v>65</v>
      </c>
      <c r="E46" s="9">
        <v>2</v>
      </c>
    </row>
    <row r="47" spans="1:5" ht="25.5" x14ac:dyDescent="0.25">
      <c r="A47" s="9"/>
      <c r="B47" s="24" t="s">
        <v>43</v>
      </c>
      <c r="C47" s="25"/>
      <c r="D47" s="26"/>
      <c r="E47" s="20">
        <f>SUM(E11:E46)</f>
        <v>71</v>
      </c>
    </row>
    <row r="48" spans="1:5" ht="15" x14ac:dyDescent="0.25">
      <c r="A48" s="12"/>
      <c r="B48" s="12"/>
      <c r="C48" s="13"/>
      <c r="D48" s="15"/>
      <c r="E48" s="12"/>
    </row>
    <row r="49" spans="1:5" ht="15" x14ac:dyDescent="0.25">
      <c r="A49" s="12"/>
      <c r="B49" s="12"/>
      <c r="C49" s="13"/>
      <c r="D49" s="15"/>
      <c r="E49" s="12"/>
    </row>
    <row r="50" spans="1:5" ht="15" x14ac:dyDescent="0.25">
      <c r="A50" s="14"/>
      <c r="B50" s="18" t="s">
        <v>44</v>
      </c>
      <c r="C50" s="14"/>
      <c r="D50" s="16"/>
      <c r="E50" s="14"/>
    </row>
    <row r="51" spans="1:5" ht="15" x14ac:dyDescent="0.25">
      <c r="A51" s="14"/>
      <c r="B51" s="18" t="s">
        <v>67</v>
      </c>
      <c r="C51" s="14"/>
      <c r="D51" s="16"/>
      <c r="E51" s="14"/>
    </row>
    <row r="52" spans="1:5" ht="15" x14ac:dyDescent="0.25">
      <c r="A52" s="14"/>
      <c r="B52" s="18" t="s">
        <v>45</v>
      </c>
      <c r="C52" s="14"/>
      <c r="D52" s="16"/>
      <c r="E52" s="14"/>
    </row>
    <row r="53" spans="1:5" ht="15" x14ac:dyDescent="0.25">
      <c r="A53" s="14"/>
      <c r="B53" s="18"/>
      <c r="C53" s="14"/>
      <c r="D53" s="16"/>
      <c r="E53" s="14"/>
    </row>
    <row r="54" spans="1:5" ht="15" x14ac:dyDescent="0.25">
      <c r="A54" s="14"/>
      <c r="B54" s="18"/>
      <c r="C54" s="14"/>
      <c r="D54" s="16"/>
      <c r="E54" s="14"/>
    </row>
    <row r="55" spans="1:5" ht="15" x14ac:dyDescent="0.25">
      <c r="A55" s="14"/>
      <c r="B55" s="18"/>
      <c r="C55" s="14"/>
      <c r="D55" s="16"/>
      <c r="E55" s="14"/>
    </row>
    <row r="56" spans="1:5" ht="15" x14ac:dyDescent="0.25">
      <c r="A56" s="14"/>
      <c r="B56" s="18"/>
      <c r="C56" s="14"/>
      <c r="D56" s="16"/>
      <c r="E56" s="14"/>
    </row>
    <row r="57" spans="1:5" ht="15" x14ac:dyDescent="0.25">
      <c r="A57" s="14"/>
      <c r="B57" s="18"/>
      <c r="C57" s="14"/>
      <c r="D57" s="16"/>
      <c r="E57" s="14"/>
    </row>
    <row r="58" spans="1:5" ht="15" x14ac:dyDescent="0.25">
      <c r="A58" s="14"/>
      <c r="B58" s="18"/>
      <c r="C58" s="14"/>
      <c r="D58" s="16"/>
      <c r="E58" s="14"/>
    </row>
    <row r="59" spans="1:5" ht="15" x14ac:dyDescent="0.25">
      <c r="A59" s="14"/>
      <c r="B59" s="18"/>
      <c r="C59" s="14"/>
      <c r="D59" s="16"/>
      <c r="E59" s="14"/>
    </row>
    <row r="60" spans="1:5" ht="15" x14ac:dyDescent="0.25">
      <c r="A60" s="14"/>
      <c r="B60" s="18"/>
      <c r="C60" s="14"/>
      <c r="D60" s="16"/>
      <c r="E60" s="14"/>
    </row>
    <row r="61" spans="1:5" ht="15" x14ac:dyDescent="0.25">
      <c r="A61" s="14"/>
      <c r="B61" s="18"/>
      <c r="C61" s="14"/>
      <c r="D61" s="16"/>
      <c r="E61" s="14"/>
    </row>
    <row r="62" spans="1:5" ht="15" x14ac:dyDescent="0.25">
      <c r="A62" s="14"/>
      <c r="B62" s="18"/>
      <c r="C62" s="14"/>
      <c r="D62" s="16"/>
      <c r="E62" s="14"/>
    </row>
    <row r="63" spans="1:5" ht="15" x14ac:dyDescent="0.25">
      <c r="A63" s="14"/>
      <c r="B63" s="18"/>
      <c r="C63" s="14"/>
      <c r="D63" s="16"/>
      <c r="E63" s="14"/>
    </row>
    <row r="64" spans="1:5" ht="15" x14ac:dyDescent="0.25">
      <c r="A64" s="14"/>
      <c r="B64" s="18"/>
      <c r="C64" s="14"/>
      <c r="D64" s="16"/>
      <c r="E64" s="14"/>
    </row>
    <row r="65" spans="1:5" ht="15" x14ac:dyDescent="0.25">
      <c r="A65" s="14"/>
      <c r="B65" s="18"/>
      <c r="C65" s="14"/>
      <c r="D65" s="16"/>
      <c r="E65" s="14"/>
    </row>
    <row r="66" spans="1:5" ht="15" x14ac:dyDescent="0.25">
      <c r="A66" s="14"/>
      <c r="B66" s="18"/>
      <c r="C66" s="14"/>
      <c r="D66" s="16"/>
      <c r="E66" s="14"/>
    </row>
    <row r="67" spans="1:5" ht="15" x14ac:dyDescent="0.25">
      <c r="A67" s="14"/>
      <c r="B67" s="18"/>
      <c r="C67" s="14"/>
      <c r="D67" s="16"/>
      <c r="E67" s="14"/>
    </row>
    <row r="68" spans="1:5" ht="15" x14ac:dyDescent="0.25">
      <c r="A68" s="14"/>
      <c r="B68" s="18"/>
      <c r="C68" s="14"/>
      <c r="D68" s="16"/>
      <c r="E68" s="14"/>
    </row>
    <row r="69" spans="1:5" ht="15" x14ac:dyDescent="0.25">
      <c r="A69" s="14"/>
      <c r="B69" s="18"/>
      <c r="C69" s="14"/>
      <c r="D69" s="16"/>
      <c r="E69" s="14"/>
    </row>
    <row r="70" spans="1:5" ht="15" x14ac:dyDescent="0.25">
      <c r="A70" s="14"/>
      <c r="B70" s="18"/>
      <c r="C70" s="14"/>
      <c r="D70" s="16"/>
      <c r="E70" s="14"/>
    </row>
    <row r="71" spans="1:5" ht="15" x14ac:dyDescent="0.25">
      <c r="A71" s="14"/>
      <c r="B71" s="18"/>
      <c r="C71" s="14"/>
      <c r="D71" s="16"/>
      <c r="E71" s="14"/>
    </row>
    <row r="72" spans="1:5" ht="15" x14ac:dyDescent="0.25">
      <c r="A72" s="14"/>
      <c r="B72" s="18"/>
      <c r="C72" s="14"/>
      <c r="D72" s="16"/>
      <c r="E72" s="14"/>
    </row>
    <row r="73" spans="1:5" ht="15" x14ac:dyDescent="0.25">
      <c r="A73" s="14"/>
      <c r="B73" s="18"/>
      <c r="C73" s="14"/>
      <c r="D73" s="16"/>
      <c r="E73" s="14"/>
    </row>
    <row r="74" spans="1:5" ht="15" x14ac:dyDescent="0.25">
      <c r="A74" s="14"/>
      <c r="B74" s="18"/>
      <c r="C74" s="14"/>
      <c r="D74" s="16"/>
      <c r="E74" s="14"/>
    </row>
    <row r="75" spans="1:5" ht="15" x14ac:dyDescent="0.25">
      <c r="A75" s="14"/>
      <c r="B75" s="18"/>
      <c r="C75" s="14"/>
      <c r="D75" s="16"/>
      <c r="E75" s="14"/>
    </row>
    <row r="76" spans="1:5" ht="15" x14ac:dyDescent="0.25">
      <c r="A76" s="14"/>
      <c r="B76" s="18"/>
      <c r="C76" s="14"/>
      <c r="D76" s="16"/>
      <c r="E76" s="14"/>
    </row>
  </sheetData>
  <mergeCells count="6">
    <mergeCell ref="B45:C45"/>
    <mergeCell ref="A7:E7"/>
    <mergeCell ref="A8:E8"/>
    <mergeCell ref="D9:E9"/>
    <mergeCell ref="B36:C36"/>
    <mergeCell ref="B43:C43"/>
  </mergeCells>
  <printOptions horizontalCentered="1"/>
  <pageMargins left="0.55118110236220474" right="0.19685039370078741" top="0.59055118110236227" bottom="0.3937007874015748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78"/>
  <sheetViews>
    <sheetView workbookViewId="0">
      <selection activeCell="D16" sqref="D16"/>
    </sheetView>
  </sheetViews>
  <sheetFormatPr baseColWidth="10" defaultRowHeight="15.75" x14ac:dyDescent="0.25"/>
  <cols>
    <col min="1" max="1" width="7.28515625" style="1" customWidth="1"/>
    <col min="2" max="2" width="27.7109375" style="1" customWidth="1"/>
    <col min="3" max="3" width="39.42578125" style="2" customWidth="1"/>
    <col min="4" max="4" width="10.42578125" style="17" customWidth="1"/>
    <col min="5" max="5" width="8.28515625" style="1" customWidth="1"/>
    <col min="6" max="6" width="16" style="1" customWidth="1"/>
    <col min="7" max="7" width="18.5703125" style="1" customWidth="1"/>
  </cols>
  <sheetData>
    <row r="7" spans="1:8" ht="45.75" customHeight="1" x14ac:dyDescent="0.25">
      <c r="A7" s="50" t="s">
        <v>107</v>
      </c>
      <c r="B7" s="50"/>
      <c r="C7" s="50"/>
      <c r="D7" s="50"/>
      <c r="E7" s="50"/>
      <c r="F7" s="50"/>
      <c r="G7" s="50"/>
      <c r="H7" s="5"/>
    </row>
    <row r="8" spans="1:8" ht="15" x14ac:dyDescent="0.25">
      <c r="A8" s="6"/>
      <c r="B8" s="6"/>
      <c r="C8" s="4"/>
      <c r="D8" s="57"/>
      <c r="E8" s="57"/>
      <c r="F8" s="57"/>
      <c r="G8" s="57"/>
      <c r="H8" s="7"/>
    </row>
    <row r="9" spans="1:8" ht="33.75" x14ac:dyDescent="0.25">
      <c r="A9" s="8" t="s">
        <v>0</v>
      </c>
      <c r="B9" s="8" t="s">
        <v>41</v>
      </c>
      <c r="C9" s="8" t="s">
        <v>42</v>
      </c>
      <c r="D9" s="8" t="s">
        <v>39</v>
      </c>
      <c r="E9" s="8" t="s">
        <v>1</v>
      </c>
      <c r="F9" s="8" t="s">
        <v>103</v>
      </c>
      <c r="G9" s="8" t="s">
        <v>40</v>
      </c>
    </row>
    <row r="10" spans="1:8" ht="15" x14ac:dyDescent="0.25">
      <c r="A10" s="9">
        <v>1</v>
      </c>
      <c r="B10" s="21" t="s">
        <v>2</v>
      </c>
      <c r="C10" s="9" t="s">
        <v>38</v>
      </c>
      <c r="D10" s="9" t="s">
        <v>3</v>
      </c>
      <c r="E10" s="9">
        <v>1</v>
      </c>
      <c r="F10" s="10">
        <v>1472950</v>
      </c>
      <c r="G10" s="10">
        <f>+F10*E10</f>
        <v>1472950</v>
      </c>
    </row>
    <row r="11" spans="1:8" ht="22.5" x14ac:dyDescent="0.25">
      <c r="A11" s="9">
        <v>2</v>
      </c>
      <c r="B11" s="21" t="s">
        <v>4</v>
      </c>
      <c r="C11" s="9" t="s">
        <v>5</v>
      </c>
      <c r="D11" s="9" t="s">
        <v>3</v>
      </c>
      <c r="E11" s="9">
        <v>1</v>
      </c>
      <c r="F11" s="10">
        <v>1472950</v>
      </c>
      <c r="G11" s="10">
        <f>+F11*E11</f>
        <v>1472950</v>
      </c>
    </row>
    <row r="12" spans="1:8" ht="22.5" x14ac:dyDescent="0.25">
      <c r="A12" s="9">
        <v>3</v>
      </c>
      <c r="B12" s="21" t="s">
        <v>6</v>
      </c>
      <c r="C12" s="9" t="s">
        <v>7</v>
      </c>
      <c r="D12" s="9" t="s">
        <v>3</v>
      </c>
      <c r="E12" s="9">
        <v>3</v>
      </c>
      <c r="F12" s="10">
        <v>1472950</v>
      </c>
      <c r="G12" s="10">
        <f t="shared" ref="G12:G45" si="0">+F12*E12</f>
        <v>4418850</v>
      </c>
    </row>
    <row r="13" spans="1:8" ht="15" x14ac:dyDescent="0.25">
      <c r="A13" s="9">
        <v>4</v>
      </c>
      <c r="B13" s="21" t="s">
        <v>8</v>
      </c>
      <c r="C13" s="9" t="s">
        <v>9</v>
      </c>
      <c r="D13" s="9" t="s">
        <v>3</v>
      </c>
      <c r="E13" s="9">
        <v>3</v>
      </c>
      <c r="F13" s="10">
        <v>1472950</v>
      </c>
      <c r="G13" s="10">
        <f t="shared" si="0"/>
        <v>4418850</v>
      </c>
    </row>
    <row r="14" spans="1:8" ht="15" x14ac:dyDescent="0.25">
      <c r="A14" s="9">
        <v>5</v>
      </c>
      <c r="B14" s="21" t="s">
        <v>8</v>
      </c>
      <c r="C14" s="9" t="s">
        <v>10</v>
      </c>
      <c r="D14" s="9" t="s">
        <v>3</v>
      </c>
      <c r="E14" s="9">
        <v>2</v>
      </c>
      <c r="F14" s="10">
        <v>1472950</v>
      </c>
      <c r="G14" s="10">
        <f t="shared" si="0"/>
        <v>2945900</v>
      </c>
    </row>
    <row r="15" spans="1:8" ht="22.5" x14ac:dyDescent="0.25">
      <c r="A15" s="9">
        <v>6</v>
      </c>
      <c r="B15" s="21" t="s">
        <v>11</v>
      </c>
      <c r="C15" s="9" t="s">
        <v>12</v>
      </c>
      <c r="D15" s="9" t="s">
        <v>3</v>
      </c>
      <c r="E15" s="9">
        <v>3</v>
      </c>
      <c r="F15" s="10">
        <v>1472950</v>
      </c>
      <c r="G15" s="10">
        <f t="shared" si="0"/>
        <v>4418850</v>
      </c>
    </row>
    <row r="16" spans="1:8" ht="22.5" x14ac:dyDescent="0.25">
      <c r="A16" s="9">
        <v>7</v>
      </c>
      <c r="B16" s="21" t="s">
        <v>13</v>
      </c>
      <c r="C16" s="9" t="s">
        <v>13</v>
      </c>
      <c r="D16" s="9" t="s">
        <v>3</v>
      </c>
      <c r="E16" s="9">
        <v>3</v>
      </c>
      <c r="F16" s="10">
        <v>1472950</v>
      </c>
      <c r="G16" s="10">
        <f t="shared" si="0"/>
        <v>4418850</v>
      </c>
    </row>
    <row r="17" spans="1:7" ht="33.75" x14ac:dyDescent="0.25">
      <c r="A17" s="9">
        <v>8</v>
      </c>
      <c r="B17" s="21" t="s">
        <v>46</v>
      </c>
      <c r="C17" s="9" t="s">
        <v>46</v>
      </c>
      <c r="D17" s="9" t="s">
        <v>3</v>
      </c>
      <c r="E17" s="9">
        <v>1</v>
      </c>
      <c r="F17" s="10">
        <v>1472950</v>
      </c>
      <c r="G17" s="10">
        <f t="shared" si="0"/>
        <v>1472950</v>
      </c>
    </row>
    <row r="18" spans="1:7" ht="15" x14ac:dyDescent="0.25">
      <c r="A18" s="9">
        <v>9</v>
      </c>
      <c r="B18" s="21" t="s">
        <v>14</v>
      </c>
      <c r="C18" s="9" t="s">
        <v>15</v>
      </c>
      <c r="D18" s="9" t="s">
        <v>3</v>
      </c>
      <c r="E18" s="9">
        <v>1</v>
      </c>
      <c r="F18" s="10">
        <v>1472950</v>
      </c>
      <c r="G18" s="10">
        <f t="shared" si="0"/>
        <v>1472950</v>
      </c>
    </row>
    <row r="19" spans="1:7" ht="22.5" x14ac:dyDescent="0.25">
      <c r="A19" s="9">
        <v>10</v>
      </c>
      <c r="B19" s="21" t="s">
        <v>16</v>
      </c>
      <c r="C19" s="9" t="s">
        <v>17</v>
      </c>
      <c r="D19" s="9" t="s">
        <v>3</v>
      </c>
      <c r="E19" s="9">
        <v>1</v>
      </c>
      <c r="F19" s="10">
        <v>1472950</v>
      </c>
      <c r="G19" s="10">
        <f t="shared" si="0"/>
        <v>1472950</v>
      </c>
    </row>
    <row r="20" spans="1:7" ht="22.5" x14ac:dyDescent="0.25">
      <c r="A20" s="9">
        <v>11</v>
      </c>
      <c r="B20" s="21" t="s">
        <v>18</v>
      </c>
      <c r="C20" s="9" t="s">
        <v>19</v>
      </c>
      <c r="D20" s="9" t="s">
        <v>3</v>
      </c>
      <c r="E20" s="9">
        <v>2</v>
      </c>
      <c r="F20" s="10">
        <v>1472950</v>
      </c>
      <c r="G20" s="10">
        <f t="shared" si="0"/>
        <v>2945900</v>
      </c>
    </row>
    <row r="21" spans="1:7" ht="15" x14ac:dyDescent="0.25">
      <c r="A21" s="9">
        <v>12</v>
      </c>
      <c r="B21" s="21" t="s">
        <v>20</v>
      </c>
      <c r="C21" s="9" t="s">
        <v>20</v>
      </c>
      <c r="D21" s="9" t="s">
        <v>3</v>
      </c>
      <c r="E21" s="9">
        <v>1</v>
      </c>
      <c r="F21" s="10">
        <v>1472950</v>
      </c>
      <c r="G21" s="10">
        <f t="shared" si="0"/>
        <v>1472950</v>
      </c>
    </row>
    <row r="22" spans="1:7" ht="15" x14ac:dyDescent="0.25">
      <c r="A22" s="9">
        <v>13</v>
      </c>
      <c r="B22" s="21" t="s">
        <v>21</v>
      </c>
      <c r="C22" s="9" t="s">
        <v>22</v>
      </c>
      <c r="D22" s="9" t="s">
        <v>3</v>
      </c>
      <c r="E22" s="9">
        <v>1</v>
      </c>
      <c r="F22" s="10">
        <v>1472950</v>
      </c>
      <c r="G22" s="10">
        <f t="shared" si="0"/>
        <v>1472950</v>
      </c>
    </row>
    <row r="23" spans="1:7" ht="33.75" x14ac:dyDescent="0.25">
      <c r="A23" s="9">
        <v>14</v>
      </c>
      <c r="B23" s="21" t="s">
        <v>23</v>
      </c>
      <c r="C23" s="9" t="s">
        <v>23</v>
      </c>
      <c r="D23" s="9" t="s">
        <v>3</v>
      </c>
      <c r="E23" s="9">
        <v>3</v>
      </c>
      <c r="F23" s="10">
        <v>1472950</v>
      </c>
      <c r="G23" s="10">
        <f t="shared" si="0"/>
        <v>4418850</v>
      </c>
    </row>
    <row r="24" spans="1:7" ht="33.75" x14ac:dyDescent="0.25">
      <c r="A24" s="9">
        <v>15</v>
      </c>
      <c r="B24" s="21" t="s">
        <v>23</v>
      </c>
      <c r="C24" s="9" t="s">
        <v>24</v>
      </c>
      <c r="D24" s="9" t="s">
        <v>3</v>
      </c>
      <c r="E24" s="9">
        <v>2</v>
      </c>
      <c r="F24" s="10">
        <v>1472950</v>
      </c>
      <c r="G24" s="10">
        <f t="shared" si="0"/>
        <v>2945900</v>
      </c>
    </row>
    <row r="25" spans="1:7" ht="22.5" x14ac:dyDescent="0.25">
      <c r="A25" s="9"/>
      <c r="B25" s="21" t="s">
        <v>50</v>
      </c>
      <c r="C25" s="9" t="s">
        <v>51</v>
      </c>
      <c r="D25" s="9" t="s">
        <v>3</v>
      </c>
      <c r="E25" s="9">
        <v>1</v>
      </c>
      <c r="F25" s="10">
        <v>1472950</v>
      </c>
      <c r="G25" s="10">
        <f t="shared" si="0"/>
        <v>1472950</v>
      </c>
    </row>
    <row r="26" spans="1:7" ht="15" x14ac:dyDescent="0.25">
      <c r="A26" s="9">
        <v>17</v>
      </c>
      <c r="B26" s="21" t="s">
        <v>25</v>
      </c>
      <c r="C26" s="9" t="s">
        <v>26</v>
      </c>
      <c r="D26" s="9" t="s">
        <v>3</v>
      </c>
      <c r="E26" s="9">
        <v>4</v>
      </c>
      <c r="F26" s="10">
        <v>1472950</v>
      </c>
      <c r="G26" s="10">
        <f t="shared" si="0"/>
        <v>5891800</v>
      </c>
    </row>
    <row r="27" spans="1:7" ht="22.5" x14ac:dyDescent="0.25">
      <c r="A27" s="9">
        <v>18</v>
      </c>
      <c r="B27" s="21" t="s">
        <v>27</v>
      </c>
      <c r="C27" s="9" t="s">
        <v>28</v>
      </c>
      <c r="D27" s="9" t="s">
        <v>3</v>
      </c>
      <c r="E27" s="9">
        <v>3</v>
      </c>
      <c r="F27" s="10">
        <v>1472950</v>
      </c>
      <c r="G27" s="10">
        <f t="shared" si="0"/>
        <v>4418850</v>
      </c>
    </row>
    <row r="28" spans="1:7" ht="22.5" x14ac:dyDescent="0.25">
      <c r="A28" s="9">
        <v>19</v>
      </c>
      <c r="B28" s="21" t="s">
        <v>29</v>
      </c>
      <c r="C28" s="9" t="s">
        <v>47</v>
      </c>
      <c r="D28" s="9" t="s">
        <v>3</v>
      </c>
      <c r="E28" s="9">
        <v>5</v>
      </c>
      <c r="F28" s="10">
        <v>1472950</v>
      </c>
      <c r="G28" s="10">
        <f t="shared" si="0"/>
        <v>7364750</v>
      </c>
    </row>
    <row r="29" spans="1:7" ht="22.5" x14ac:dyDescent="0.25">
      <c r="A29" s="9">
        <v>20</v>
      </c>
      <c r="B29" s="21" t="s">
        <v>30</v>
      </c>
      <c r="C29" s="9" t="s">
        <v>31</v>
      </c>
      <c r="D29" s="9" t="s">
        <v>3</v>
      </c>
      <c r="E29" s="9">
        <v>1</v>
      </c>
      <c r="F29" s="10">
        <v>1472950</v>
      </c>
      <c r="G29" s="10">
        <f t="shared" si="0"/>
        <v>1472950</v>
      </c>
    </row>
    <row r="30" spans="1:7" ht="22.5" x14ac:dyDescent="0.25">
      <c r="A30" s="9">
        <v>21</v>
      </c>
      <c r="B30" s="21" t="s">
        <v>30</v>
      </c>
      <c r="C30" s="9" t="s">
        <v>32</v>
      </c>
      <c r="D30" s="9" t="s">
        <v>3</v>
      </c>
      <c r="E30" s="9">
        <v>1</v>
      </c>
      <c r="F30" s="10">
        <v>1472950</v>
      </c>
      <c r="G30" s="10">
        <f t="shared" si="0"/>
        <v>1472950</v>
      </c>
    </row>
    <row r="31" spans="1:7" ht="22.5" x14ac:dyDescent="0.25">
      <c r="A31" s="9">
        <v>22</v>
      </c>
      <c r="B31" s="21" t="s">
        <v>33</v>
      </c>
      <c r="C31" s="9" t="s">
        <v>33</v>
      </c>
      <c r="D31" s="9" t="s">
        <v>3</v>
      </c>
      <c r="E31" s="9">
        <v>2</v>
      </c>
      <c r="F31" s="10">
        <v>1472950</v>
      </c>
      <c r="G31" s="10">
        <f t="shared" si="0"/>
        <v>2945900</v>
      </c>
    </row>
    <row r="32" spans="1:7" ht="15" x14ac:dyDescent="0.25">
      <c r="A32" s="9">
        <v>23</v>
      </c>
      <c r="B32" s="21" t="s">
        <v>34</v>
      </c>
      <c r="C32" s="9" t="s">
        <v>48</v>
      </c>
      <c r="D32" s="9" t="s">
        <v>3</v>
      </c>
      <c r="E32" s="9">
        <v>1</v>
      </c>
      <c r="F32" s="10">
        <v>1472950</v>
      </c>
      <c r="G32" s="10">
        <f t="shared" si="0"/>
        <v>1472950</v>
      </c>
    </row>
    <row r="33" spans="1:7" ht="45" x14ac:dyDescent="0.25">
      <c r="A33" s="11">
        <v>25</v>
      </c>
      <c r="B33" s="21" t="s">
        <v>35</v>
      </c>
      <c r="C33" s="9" t="s">
        <v>49</v>
      </c>
      <c r="D33" s="9" t="s">
        <v>3</v>
      </c>
      <c r="E33" s="11">
        <v>3</v>
      </c>
      <c r="F33" s="10">
        <v>1472950</v>
      </c>
      <c r="G33" s="10">
        <f t="shared" si="0"/>
        <v>4418850</v>
      </c>
    </row>
    <row r="34" spans="1:7" ht="15" x14ac:dyDescent="0.25">
      <c r="A34" s="11">
        <v>26</v>
      </c>
      <c r="B34" s="21" t="s">
        <v>36</v>
      </c>
      <c r="C34" s="9" t="s">
        <v>37</v>
      </c>
      <c r="D34" s="9" t="s">
        <v>3</v>
      </c>
      <c r="E34" s="9">
        <v>3</v>
      </c>
      <c r="F34" s="10">
        <v>1472950</v>
      </c>
      <c r="G34" s="10">
        <f t="shared" si="0"/>
        <v>4418850</v>
      </c>
    </row>
    <row r="35" spans="1:7" ht="15" x14ac:dyDescent="0.25">
      <c r="A35" s="11"/>
      <c r="B35" s="48" t="s">
        <v>101</v>
      </c>
      <c r="C35" s="49"/>
      <c r="D35" s="9"/>
      <c r="E35" s="9"/>
      <c r="F35" s="10"/>
      <c r="G35" s="10"/>
    </row>
    <row r="36" spans="1:7" ht="45" x14ac:dyDescent="0.25">
      <c r="A36" s="11">
        <v>27</v>
      </c>
      <c r="B36" s="21" t="s">
        <v>53</v>
      </c>
      <c r="C36" s="21" t="s">
        <v>54</v>
      </c>
      <c r="D36" s="9" t="s">
        <v>52</v>
      </c>
      <c r="E36" s="11">
        <v>4</v>
      </c>
      <c r="F36" s="10">
        <v>1472950</v>
      </c>
      <c r="G36" s="10">
        <f t="shared" si="0"/>
        <v>5891800</v>
      </c>
    </row>
    <row r="37" spans="1:7" ht="22.5" x14ac:dyDescent="0.25">
      <c r="A37" s="11">
        <v>28</v>
      </c>
      <c r="B37" s="21" t="s">
        <v>8</v>
      </c>
      <c r="C37" s="9" t="s">
        <v>9</v>
      </c>
      <c r="D37" s="9" t="s">
        <v>52</v>
      </c>
      <c r="E37" s="9">
        <v>2</v>
      </c>
      <c r="F37" s="10">
        <v>1472950</v>
      </c>
      <c r="G37" s="10">
        <f t="shared" si="0"/>
        <v>2945900</v>
      </c>
    </row>
    <row r="38" spans="1:7" ht="22.5" x14ac:dyDescent="0.25">
      <c r="A38" s="11">
        <v>29</v>
      </c>
      <c r="B38" s="21" t="s">
        <v>13</v>
      </c>
      <c r="C38" s="9" t="s">
        <v>13</v>
      </c>
      <c r="D38" s="9" t="s">
        <v>52</v>
      </c>
      <c r="E38" s="9">
        <v>2</v>
      </c>
      <c r="F38" s="10">
        <v>1472950</v>
      </c>
      <c r="G38" s="10">
        <f t="shared" si="0"/>
        <v>2945900</v>
      </c>
    </row>
    <row r="39" spans="1:7" ht="22.5" x14ac:dyDescent="0.25">
      <c r="A39" s="11">
        <v>30</v>
      </c>
      <c r="B39" s="21" t="s">
        <v>56</v>
      </c>
      <c r="C39" s="9" t="s">
        <v>55</v>
      </c>
      <c r="D39" s="9" t="s">
        <v>52</v>
      </c>
      <c r="E39" s="9">
        <v>2</v>
      </c>
      <c r="F39" s="10">
        <v>1472950</v>
      </c>
      <c r="G39" s="10">
        <f t="shared" si="0"/>
        <v>2945900</v>
      </c>
    </row>
    <row r="40" spans="1:7" ht="33.75" x14ac:dyDescent="0.25">
      <c r="A40" s="11">
        <v>31</v>
      </c>
      <c r="B40" s="21" t="s">
        <v>23</v>
      </c>
      <c r="C40" s="9" t="s">
        <v>23</v>
      </c>
      <c r="D40" s="9" t="s">
        <v>52</v>
      </c>
      <c r="E40" s="9">
        <v>2</v>
      </c>
      <c r="F40" s="10">
        <v>1472950</v>
      </c>
      <c r="G40" s="10">
        <f t="shared" si="0"/>
        <v>2945900</v>
      </c>
    </row>
    <row r="41" spans="1:7" ht="15" x14ac:dyDescent="0.25">
      <c r="A41" s="11">
        <v>32</v>
      </c>
      <c r="B41" s="21" t="s">
        <v>61</v>
      </c>
      <c r="C41" s="9" t="s">
        <v>62</v>
      </c>
      <c r="D41" s="9" t="s">
        <v>63</v>
      </c>
      <c r="E41" s="9">
        <v>1</v>
      </c>
      <c r="F41" s="10">
        <v>1472950</v>
      </c>
      <c r="G41" s="10">
        <f t="shared" si="0"/>
        <v>1472950</v>
      </c>
    </row>
    <row r="42" spans="1:7" ht="15" x14ac:dyDescent="0.25">
      <c r="A42" s="11"/>
      <c r="B42" s="58" t="s">
        <v>57</v>
      </c>
      <c r="C42" s="58"/>
      <c r="D42" s="9"/>
      <c r="E42" s="8"/>
      <c r="F42" s="10"/>
      <c r="G42" s="10"/>
    </row>
    <row r="43" spans="1:7" ht="22.5" x14ac:dyDescent="0.25">
      <c r="A43" s="11">
        <v>33</v>
      </c>
      <c r="B43" s="21" t="s">
        <v>58</v>
      </c>
      <c r="C43" s="9" t="s">
        <v>59</v>
      </c>
      <c r="D43" s="9" t="s">
        <v>60</v>
      </c>
      <c r="E43" s="9">
        <v>4</v>
      </c>
      <c r="F43" s="10">
        <v>1472950</v>
      </c>
      <c r="G43" s="10">
        <f t="shared" si="0"/>
        <v>5891800</v>
      </c>
    </row>
    <row r="44" spans="1:7" ht="15" x14ac:dyDescent="0.25">
      <c r="A44" s="11"/>
      <c r="B44" s="58" t="s">
        <v>64</v>
      </c>
      <c r="C44" s="58"/>
      <c r="D44" s="9"/>
      <c r="E44" s="9"/>
      <c r="F44" s="10"/>
      <c r="G44" s="10"/>
    </row>
    <row r="45" spans="1:7" ht="33.75" x14ac:dyDescent="0.25">
      <c r="A45" s="11">
        <v>34</v>
      </c>
      <c r="B45" s="21" t="s">
        <v>66</v>
      </c>
      <c r="C45" s="9" t="s">
        <v>59</v>
      </c>
      <c r="D45" s="9" t="s">
        <v>65</v>
      </c>
      <c r="E45" s="9">
        <v>2</v>
      </c>
      <c r="F45" s="10">
        <v>1472950</v>
      </c>
      <c r="G45" s="10">
        <f t="shared" si="0"/>
        <v>2945900</v>
      </c>
    </row>
    <row r="46" spans="1:7" ht="25.5" x14ac:dyDescent="0.25">
      <c r="A46" s="9"/>
      <c r="B46" s="24" t="s">
        <v>43</v>
      </c>
      <c r="C46" s="25"/>
      <c r="D46" s="26"/>
      <c r="E46" s="20">
        <f>SUM(E10:E45)</f>
        <v>71</v>
      </c>
      <c r="F46" s="27"/>
      <c r="G46" s="28"/>
    </row>
    <row r="47" spans="1:7" x14ac:dyDescent="0.25">
      <c r="B47" s="54" t="s">
        <v>68</v>
      </c>
      <c r="C47" s="55"/>
      <c r="D47" s="55"/>
      <c r="E47" s="55"/>
      <c r="F47" s="56"/>
      <c r="G47" s="29">
        <f>SUM(G10:G45)</f>
        <v>104579450</v>
      </c>
    </row>
    <row r="48" spans="1:7" x14ac:dyDescent="0.25">
      <c r="B48" s="54" t="s">
        <v>106</v>
      </c>
      <c r="C48" s="55"/>
      <c r="D48" s="55"/>
      <c r="E48" s="55"/>
      <c r="F48" s="56"/>
      <c r="G48" s="29">
        <f>+G47*8</f>
        <v>836635600</v>
      </c>
    </row>
    <row r="49" spans="1:7" x14ac:dyDescent="0.25">
      <c r="B49" s="30"/>
      <c r="C49" s="31"/>
      <c r="D49" s="32"/>
      <c r="E49" s="30"/>
      <c r="F49" s="30"/>
      <c r="G49" s="33"/>
    </row>
    <row r="50" spans="1:7" ht="59.25" customHeight="1" x14ac:dyDescent="0.25">
      <c r="A50" s="34" t="s">
        <v>69</v>
      </c>
      <c r="B50" s="53" t="s">
        <v>99</v>
      </c>
      <c r="C50" s="53"/>
      <c r="D50" s="53"/>
      <c r="E50" s="53"/>
      <c r="F50" s="53"/>
      <c r="G50" s="53"/>
    </row>
    <row r="51" spans="1:7" x14ac:dyDescent="0.25">
      <c r="B51" s="30"/>
      <c r="C51" s="31"/>
      <c r="D51" s="32"/>
      <c r="E51" s="30"/>
      <c r="F51" s="30"/>
      <c r="G51" s="33"/>
    </row>
    <row r="52" spans="1:7" x14ac:dyDescent="0.25">
      <c r="B52" s="30"/>
      <c r="C52" s="31"/>
      <c r="D52" s="32"/>
      <c r="E52" s="30"/>
      <c r="F52" s="30"/>
      <c r="G52" s="33"/>
    </row>
    <row r="53" spans="1:7" x14ac:dyDescent="0.25">
      <c r="B53" s="30"/>
      <c r="C53" s="31"/>
      <c r="D53" s="32"/>
      <c r="E53" s="30"/>
      <c r="F53" s="30"/>
      <c r="G53" s="33"/>
    </row>
    <row r="54" spans="1:7" x14ac:dyDescent="0.25">
      <c r="B54" s="18" t="s">
        <v>44</v>
      </c>
      <c r="C54" s="31"/>
      <c r="D54" s="32"/>
      <c r="E54" s="30"/>
      <c r="F54" s="30"/>
      <c r="G54" s="33"/>
    </row>
    <row r="55" spans="1:7" x14ac:dyDescent="0.25">
      <c r="B55" s="18" t="s">
        <v>67</v>
      </c>
      <c r="C55" s="31"/>
      <c r="D55" s="32"/>
      <c r="E55" s="30"/>
      <c r="F55" s="30"/>
      <c r="G55" s="33"/>
    </row>
    <row r="56" spans="1:7" x14ac:dyDescent="0.25">
      <c r="B56" s="18" t="s">
        <v>45</v>
      </c>
      <c r="C56" s="31"/>
      <c r="D56" s="32"/>
      <c r="E56" s="30"/>
      <c r="F56" s="30"/>
      <c r="G56" s="33"/>
    </row>
    <row r="57" spans="1:7" x14ac:dyDescent="0.25">
      <c r="B57" s="30"/>
      <c r="C57" s="31"/>
      <c r="D57" s="32"/>
      <c r="E57" s="30"/>
      <c r="F57" s="30"/>
      <c r="G57" s="33"/>
    </row>
    <row r="58" spans="1:7" x14ac:dyDescent="0.25">
      <c r="B58" s="30"/>
      <c r="C58" s="31"/>
      <c r="D58" s="32"/>
      <c r="E58" s="30"/>
      <c r="F58" s="30"/>
      <c r="G58" s="33"/>
    </row>
    <row r="59" spans="1:7" x14ac:dyDescent="0.25">
      <c r="B59" s="30"/>
      <c r="C59" s="31"/>
      <c r="D59" s="32"/>
      <c r="E59" s="30"/>
      <c r="F59" s="30"/>
      <c r="G59" s="33"/>
    </row>
    <row r="60" spans="1:7" x14ac:dyDescent="0.25">
      <c r="B60" s="30"/>
      <c r="C60" s="31"/>
      <c r="D60" s="32"/>
      <c r="E60" s="30"/>
      <c r="F60" s="30"/>
      <c r="G60" s="33"/>
    </row>
    <row r="61" spans="1:7" x14ac:dyDescent="0.25">
      <c r="B61" s="30"/>
      <c r="C61" s="31"/>
      <c r="D61" s="32"/>
      <c r="E61" s="30"/>
      <c r="F61" s="30"/>
      <c r="G61" s="33"/>
    </row>
    <row r="62" spans="1:7" x14ac:dyDescent="0.25">
      <c r="B62" s="30"/>
      <c r="C62" s="31"/>
      <c r="D62" s="32"/>
      <c r="E62" s="30"/>
      <c r="F62" s="30"/>
      <c r="G62" s="33"/>
    </row>
    <row r="63" spans="1:7" x14ac:dyDescent="0.25">
      <c r="B63" s="30"/>
      <c r="C63" s="31"/>
      <c r="D63" s="32"/>
      <c r="E63" s="30"/>
      <c r="F63" s="30"/>
      <c r="G63" s="33"/>
    </row>
    <row r="64" spans="1:7" x14ac:dyDescent="0.25">
      <c r="B64" s="30"/>
      <c r="C64" s="31"/>
      <c r="D64" s="32"/>
      <c r="E64" s="30"/>
      <c r="F64" s="30"/>
      <c r="G64" s="33"/>
    </row>
    <row r="65" spans="2:7" x14ac:dyDescent="0.25">
      <c r="B65" s="30"/>
      <c r="C65" s="31"/>
      <c r="D65" s="32"/>
      <c r="E65" s="30"/>
      <c r="F65" s="30"/>
      <c r="G65" s="33"/>
    </row>
    <row r="66" spans="2:7" x14ac:dyDescent="0.25">
      <c r="B66" s="30"/>
      <c r="C66" s="31"/>
      <c r="D66" s="32"/>
      <c r="E66" s="30"/>
      <c r="F66" s="30"/>
      <c r="G66" s="33"/>
    </row>
    <row r="67" spans="2:7" ht="16.5" customHeight="1" x14ac:dyDescent="0.25">
      <c r="B67" s="30"/>
      <c r="C67" s="31"/>
      <c r="D67" s="32"/>
      <c r="E67" s="30"/>
      <c r="F67" s="30"/>
      <c r="G67" s="33"/>
    </row>
    <row r="68" spans="2:7" ht="16.5" customHeight="1" x14ac:dyDescent="0.25">
      <c r="B68" s="30"/>
      <c r="C68" s="31"/>
      <c r="D68" s="32"/>
      <c r="E68" s="30"/>
      <c r="F68" s="30"/>
      <c r="G68" s="33"/>
    </row>
    <row r="69" spans="2:7" ht="16.5" customHeight="1" x14ac:dyDescent="0.25">
      <c r="B69" s="30"/>
      <c r="C69" s="31"/>
      <c r="D69" s="32"/>
      <c r="E69" s="30"/>
      <c r="F69" s="30"/>
      <c r="G69" s="33"/>
    </row>
    <row r="70" spans="2:7" ht="16.5" customHeight="1" x14ac:dyDescent="0.25">
      <c r="B70" s="30"/>
      <c r="C70" s="31"/>
      <c r="D70" s="32"/>
      <c r="E70" s="30"/>
      <c r="F70" s="30"/>
      <c r="G70" s="33"/>
    </row>
    <row r="71" spans="2:7" ht="16.5" customHeight="1" x14ac:dyDescent="0.25">
      <c r="B71" s="30"/>
      <c r="C71" s="31"/>
      <c r="D71" s="32"/>
      <c r="E71" s="30"/>
      <c r="F71" s="30"/>
      <c r="G71" s="33"/>
    </row>
    <row r="72" spans="2:7" ht="16.5" customHeight="1" x14ac:dyDescent="0.25">
      <c r="B72" s="30"/>
      <c r="C72" s="31"/>
      <c r="D72" s="32"/>
      <c r="E72" s="30"/>
      <c r="F72" s="30"/>
      <c r="G72" s="33"/>
    </row>
    <row r="73" spans="2:7" ht="16.5" customHeight="1" x14ac:dyDescent="0.25">
      <c r="B73" s="30"/>
      <c r="C73" s="31"/>
      <c r="D73" s="32"/>
      <c r="E73" s="30"/>
      <c r="F73" s="30"/>
      <c r="G73" s="33"/>
    </row>
    <row r="74" spans="2:7" x14ac:dyDescent="0.25">
      <c r="B74" s="30"/>
      <c r="C74" s="31"/>
      <c r="D74" s="32"/>
      <c r="E74" s="30"/>
      <c r="F74" s="30"/>
      <c r="G74" s="33"/>
    </row>
    <row r="75" spans="2:7" x14ac:dyDescent="0.25">
      <c r="B75" s="30"/>
      <c r="C75" s="31"/>
      <c r="D75" s="32"/>
      <c r="E75" s="30"/>
      <c r="F75" s="30"/>
      <c r="G75" s="33"/>
    </row>
    <row r="76" spans="2:7" x14ac:dyDescent="0.25">
      <c r="B76" s="30"/>
      <c r="C76" s="31"/>
      <c r="D76" s="32"/>
      <c r="E76" s="30"/>
      <c r="F76" s="30"/>
      <c r="G76" s="33"/>
    </row>
    <row r="77" spans="2:7" x14ac:dyDescent="0.25">
      <c r="B77" s="30"/>
      <c r="C77" s="31"/>
      <c r="D77" s="32"/>
      <c r="E77" s="30"/>
      <c r="F77" s="30"/>
      <c r="G77" s="33"/>
    </row>
    <row r="78" spans="2:7" x14ac:dyDescent="0.25">
      <c r="B78" s="30"/>
      <c r="C78" s="31"/>
      <c r="D78" s="32"/>
      <c r="E78" s="30"/>
      <c r="F78" s="30"/>
      <c r="G78" s="33"/>
    </row>
  </sheetData>
  <mergeCells count="8">
    <mergeCell ref="B50:G50"/>
    <mergeCell ref="B47:F47"/>
    <mergeCell ref="B48:F48"/>
    <mergeCell ref="A7:G7"/>
    <mergeCell ref="D8:G8"/>
    <mergeCell ref="B35:C35"/>
    <mergeCell ref="B42:C42"/>
    <mergeCell ref="B44:C44"/>
  </mergeCells>
  <printOptions horizontalCentered="1"/>
  <pageMargins left="0.19685039370078741" right="0.19685039370078741" top="0.78740157480314965" bottom="0.59055118110236227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topLeftCell="A13" workbookViewId="0">
      <selection activeCell="C21" sqref="C21"/>
    </sheetView>
  </sheetViews>
  <sheetFormatPr baseColWidth="10" defaultRowHeight="15" x14ac:dyDescent="0.25"/>
  <cols>
    <col min="1" max="1" width="38.28515625" customWidth="1"/>
    <col min="2" max="2" width="22.85546875" customWidth="1"/>
    <col min="3" max="3" width="23.85546875" customWidth="1"/>
  </cols>
  <sheetData>
    <row r="1" spans="1:3" ht="15.75" x14ac:dyDescent="0.25">
      <c r="A1" s="1"/>
      <c r="B1" s="1"/>
      <c r="C1" s="2"/>
    </row>
    <row r="2" spans="1:3" ht="15.75" x14ac:dyDescent="0.25">
      <c r="A2" s="1"/>
      <c r="B2" s="1"/>
      <c r="C2" s="2"/>
    </row>
    <row r="3" spans="1:3" ht="15.75" x14ac:dyDescent="0.25">
      <c r="A3" s="1"/>
      <c r="B3" s="1"/>
      <c r="C3" s="2"/>
    </row>
    <row r="4" spans="1:3" ht="15.75" x14ac:dyDescent="0.25">
      <c r="A4" s="1"/>
      <c r="B4" s="1"/>
      <c r="C4" s="2"/>
    </row>
    <row r="5" spans="1:3" ht="15.75" x14ac:dyDescent="0.25">
      <c r="A5" s="1"/>
      <c r="B5" s="1"/>
      <c r="C5" s="2"/>
    </row>
    <row r="6" spans="1:3" ht="15.75" x14ac:dyDescent="0.25">
      <c r="A6" s="1"/>
      <c r="B6" s="1"/>
      <c r="C6" s="2"/>
    </row>
    <row r="7" spans="1:3" s="45" customFormat="1" ht="57" customHeight="1" x14ac:dyDescent="0.25">
      <c r="A7" s="50" t="s">
        <v>104</v>
      </c>
      <c r="B7" s="50"/>
      <c r="C7" s="50"/>
    </row>
    <row r="8" spans="1:3" s="45" customFormat="1" x14ac:dyDescent="0.25">
      <c r="A8" s="51" t="s">
        <v>108</v>
      </c>
      <c r="B8" s="51"/>
      <c r="C8" s="51"/>
    </row>
    <row r="9" spans="1:3" s="45" customFormat="1" x14ac:dyDescent="0.25">
      <c r="A9" s="6"/>
      <c r="B9" s="6"/>
      <c r="C9" s="4"/>
    </row>
    <row r="10" spans="1:3" s="45" customFormat="1" ht="28.5" customHeight="1" x14ac:dyDescent="0.25">
      <c r="A10" s="59" t="s">
        <v>100</v>
      </c>
      <c r="B10" s="59"/>
      <c r="C10" s="59"/>
    </row>
    <row r="11" spans="1:3" x14ac:dyDescent="0.25">
      <c r="A11" s="36" t="s">
        <v>70</v>
      </c>
      <c r="B11" s="36" t="s">
        <v>71</v>
      </c>
      <c r="C11" s="36" t="s">
        <v>94</v>
      </c>
    </row>
    <row r="12" spans="1:3" x14ac:dyDescent="0.25">
      <c r="A12" s="37" t="s">
        <v>72</v>
      </c>
      <c r="B12" s="37"/>
      <c r="C12" s="37"/>
    </row>
    <row r="13" spans="1:3" x14ac:dyDescent="0.25">
      <c r="A13" s="38" t="s">
        <v>74</v>
      </c>
      <c r="B13" s="39">
        <v>1</v>
      </c>
      <c r="C13" s="40">
        <v>737717</v>
      </c>
    </row>
    <row r="14" spans="1:3" x14ac:dyDescent="0.25">
      <c r="A14" s="38" t="s">
        <v>75</v>
      </c>
      <c r="B14" s="39">
        <f>+C14/C13</f>
        <v>0.11269904312900475</v>
      </c>
      <c r="C14" s="40">
        <v>83140</v>
      </c>
    </row>
    <row r="15" spans="1:3" x14ac:dyDescent="0.25">
      <c r="A15" s="37" t="s">
        <v>73</v>
      </c>
      <c r="B15" s="38"/>
      <c r="C15" s="41">
        <f>+C14+C13</f>
        <v>820857</v>
      </c>
    </row>
    <row r="16" spans="1:3" x14ac:dyDescent="0.25">
      <c r="A16" s="37" t="s">
        <v>76</v>
      </c>
      <c r="B16" s="38"/>
      <c r="C16" s="40"/>
    </row>
    <row r="17" spans="1:3" x14ac:dyDescent="0.25">
      <c r="A17" s="38" t="s">
        <v>77</v>
      </c>
      <c r="B17" s="39">
        <f>+(C17)/C15</f>
        <v>8.3333637893080043E-2</v>
      </c>
      <c r="C17" s="40">
        <v>68405</v>
      </c>
    </row>
    <row r="18" spans="1:3" x14ac:dyDescent="0.25">
      <c r="A18" s="38" t="s">
        <v>78</v>
      </c>
      <c r="B18" s="39">
        <v>0.01</v>
      </c>
      <c r="C18" s="40">
        <f>+C15*B18</f>
        <v>8208.57</v>
      </c>
    </row>
    <row r="19" spans="1:3" x14ac:dyDescent="0.25">
      <c r="A19" s="38" t="s">
        <v>79</v>
      </c>
      <c r="B19" s="39">
        <v>8.3299999999999999E-2</v>
      </c>
      <c r="C19" s="40">
        <f>+C15*B19</f>
        <v>68377.388099999996</v>
      </c>
    </row>
    <row r="20" spans="1:3" x14ac:dyDescent="0.25">
      <c r="A20" s="38" t="s">
        <v>80</v>
      </c>
      <c r="B20" s="39">
        <f>+C20/C13</f>
        <v>4.1666666666666664E-2</v>
      </c>
      <c r="C20" s="40">
        <f>+(C13/2)/12</f>
        <v>30738.208333333332</v>
      </c>
    </row>
    <row r="21" spans="1:3" x14ac:dyDescent="0.25">
      <c r="A21" s="38" t="s">
        <v>81</v>
      </c>
      <c r="B21" s="39">
        <v>0</v>
      </c>
      <c r="C21" s="40">
        <v>0</v>
      </c>
    </row>
    <row r="22" spans="1:3" x14ac:dyDescent="0.25">
      <c r="A22" s="38" t="s">
        <v>82</v>
      </c>
      <c r="B22" s="39">
        <v>0.12</v>
      </c>
      <c r="C22" s="40">
        <f>+C13*B22</f>
        <v>88526.04</v>
      </c>
    </row>
    <row r="23" spans="1:3" x14ac:dyDescent="0.25">
      <c r="A23" s="38" t="s">
        <v>83</v>
      </c>
      <c r="B23" s="39">
        <v>1.04E-2</v>
      </c>
      <c r="C23" s="40">
        <f>+C13*B23</f>
        <v>7672.2567999999992</v>
      </c>
    </row>
    <row r="24" spans="1:3" x14ac:dyDescent="0.25">
      <c r="A24" s="37" t="s">
        <v>84</v>
      </c>
      <c r="B24" s="42">
        <f>SUM(B14:B23)</f>
        <v>0.46139934768875152</v>
      </c>
      <c r="C24" s="41">
        <f>SUM(C17:C23)</f>
        <v>271927.46323333331</v>
      </c>
    </row>
    <row r="25" spans="1:3" x14ac:dyDescent="0.25">
      <c r="A25" s="37" t="s">
        <v>85</v>
      </c>
      <c r="B25" s="38"/>
      <c r="C25" s="40"/>
    </row>
    <row r="26" spans="1:3" x14ac:dyDescent="0.25">
      <c r="A26" s="38" t="s">
        <v>86</v>
      </c>
      <c r="B26" s="39">
        <v>0.03</v>
      </c>
      <c r="C26" s="40">
        <f>+C13*B26</f>
        <v>22131.51</v>
      </c>
    </row>
    <row r="27" spans="1:3" x14ac:dyDescent="0.25">
      <c r="A27" s="38" t="s">
        <v>93</v>
      </c>
      <c r="B27" s="39">
        <v>0.04</v>
      </c>
      <c r="C27" s="40">
        <f>+C13*B27</f>
        <v>29508.68</v>
      </c>
    </row>
    <row r="28" spans="1:3" x14ac:dyDescent="0.25">
      <c r="A28" s="37" t="s">
        <v>73</v>
      </c>
      <c r="B28" s="42">
        <f>SUM(B26:B27)</f>
        <v>7.0000000000000007E-2</v>
      </c>
      <c r="C28" s="41">
        <f>SUM(C26:C27)</f>
        <v>51640.19</v>
      </c>
    </row>
    <row r="29" spans="1:3" x14ac:dyDescent="0.25">
      <c r="A29" s="37" t="s">
        <v>87</v>
      </c>
      <c r="B29" s="39">
        <v>0.17599999999999999</v>
      </c>
      <c r="C29" s="41">
        <f>+C15*B29</f>
        <v>144470.83199999999</v>
      </c>
    </row>
    <row r="30" spans="1:3" x14ac:dyDescent="0.25">
      <c r="A30" s="37" t="s">
        <v>97</v>
      </c>
      <c r="B30" s="39"/>
      <c r="C30" s="41">
        <f>+C15+C24+C28+C29</f>
        <v>1288895.4852333332</v>
      </c>
    </row>
    <row r="31" spans="1:3" x14ac:dyDescent="0.25">
      <c r="A31" s="37" t="s">
        <v>88</v>
      </c>
      <c r="B31" s="39"/>
      <c r="C31" s="40"/>
    </row>
    <row r="32" spans="1:3" x14ac:dyDescent="0.25">
      <c r="A32" s="43" t="s">
        <v>89</v>
      </c>
      <c r="B32" s="39">
        <v>0.08</v>
      </c>
      <c r="C32" s="40">
        <f>+C30*B32</f>
        <v>103111.63881866666</v>
      </c>
    </row>
    <row r="33" spans="1:3" x14ac:dyDescent="0.25">
      <c r="A33" s="43" t="s">
        <v>90</v>
      </c>
      <c r="B33" s="39">
        <v>0.01</v>
      </c>
      <c r="C33" s="40">
        <f>+C30*B33</f>
        <v>12888.954852333332</v>
      </c>
    </row>
    <row r="34" spans="1:3" x14ac:dyDescent="0.25">
      <c r="A34" s="43" t="s">
        <v>91</v>
      </c>
      <c r="B34" s="39">
        <v>0.03</v>
      </c>
      <c r="C34" s="40">
        <f>+C30*B34</f>
        <v>38666.864556999994</v>
      </c>
    </row>
    <row r="35" spans="1:3" x14ac:dyDescent="0.25">
      <c r="A35" s="37" t="s">
        <v>92</v>
      </c>
      <c r="B35" s="44">
        <f>SUM(B32:B34)</f>
        <v>0.12</v>
      </c>
      <c r="C35" s="41">
        <f>SUM(C32:C34)</f>
        <v>154667.45822799997</v>
      </c>
    </row>
    <row r="36" spans="1:3" x14ac:dyDescent="0.25">
      <c r="A36" s="37" t="s">
        <v>98</v>
      </c>
      <c r="B36" s="44"/>
      <c r="C36" s="41">
        <f>+C30+C35</f>
        <v>1443562.9434613332</v>
      </c>
    </row>
    <row r="37" spans="1:3" x14ac:dyDescent="0.25">
      <c r="A37" s="37" t="s">
        <v>96</v>
      </c>
      <c r="B37" s="39"/>
      <c r="C37" s="40">
        <f>+C35*0.19</f>
        <v>29386.817063319995</v>
      </c>
    </row>
    <row r="38" spans="1:3" x14ac:dyDescent="0.25">
      <c r="A38" s="37" t="s">
        <v>95</v>
      </c>
      <c r="B38" s="38"/>
      <c r="C38" s="41">
        <f>+C37+C36</f>
        <v>1472949.7605246531</v>
      </c>
    </row>
    <row r="39" spans="1:3" x14ac:dyDescent="0.25">
      <c r="A39" s="19"/>
      <c r="C39" s="35"/>
    </row>
    <row r="40" spans="1:3" x14ac:dyDescent="0.25">
      <c r="A40" s="19"/>
      <c r="C40" s="46"/>
    </row>
    <row r="41" spans="1:3" x14ac:dyDescent="0.25">
      <c r="A41" s="18" t="s">
        <v>44</v>
      </c>
      <c r="C41" s="47"/>
    </row>
    <row r="42" spans="1:3" x14ac:dyDescent="0.25">
      <c r="A42" s="18" t="s">
        <v>67</v>
      </c>
      <c r="C42" s="46"/>
    </row>
    <row r="43" spans="1:3" x14ac:dyDescent="0.25">
      <c r="A43" s="18" t="s">
        <v>45</v>
      </c>
      <c r="C43" s="35"/>
    </row>
    <row r="44" spans="1:3" x14ac:dyDescent="0.25">
      <c r="C44" s="35"/>
    </row>
    <row r="45" spans="1:3" x14ac:dyDescent="0.25">
      <c r="C45" s="35"/>
    </row>
    <row r="46" spans="1:3" x14ac:dyDescent="0.25">
      <c r="C46" s="35"/>
    </row>
    <row r="47" spans="1:3" x14ac:dyDescent="0.25">
      <c r="C47" s="35"/>
    </row>
    <row r="48" spans="1:3" x14ac:dyDescent="0.25">
      <c r="C48" s="35"/>
    </row>
    <row r="49" spans="3:3" x14ac:dyDescent="0.25">
      <c r="C49" s="35"/>
    </row>
    <row r="50" spans="3:3" x14ac:dyDescent="0.25">
      <c r="C50" s="35"/>
    </row>
  </sheetData>
  <mergeCells count="3">
    <mergeCell ref="A7:C7"/>
    <mergeCell ref="A8:C8"/>
    <mergeCell ref="A10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PUESTOS DE TRABAJO  ASEO 2017</vt:lpstr>
      <vt:lpstr>VR PTO OFIC PROMED COTIZ</vt:lpstr>
      <vt:lpstr>TABLA VR MES PRESTACIONES</vt:lpstr>
      <vt:lpstr>'PUESTOS DE TRABAJO  ASEO 2017'!Títulos_a_imprimir</vt:lpstr>
      <vt:lpstr>'VR PTO OFIC PROMED COTIZ'!Títulos_a_imprimir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UNICAUCA</cp:lastModifiedBy>
  <cp:lastPrinted>2017-03-02T14:59:31Z</cp:lastPrinted>
  <dcterms:created xsi:type="dcterms:W3CDTF">2016-07-28T20:46:48Z</dcterms:created>
  <dcterms:modified xsi:type="dcterms:W3CDTF">2017-03-03T21:32:00Z</dcterms:modified>
</cp:coreProperties>
</file>